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B5F62810-7432-4A1A-969B-515DDAD9AD81}" xr6:coauthVersionLast="36" xr6:coauthVersionMax="36" xr10:uidLastSave="{00000000-0000-0000-0000-000000000000}"/>
  <bookViews>
    <workbookView xWindow="0" yWindow="0" windowWidth="28800" windowHeight="12285" tabRatio="807"/>
  </bookViews>
  <sheets>
    <sheet name="20-11" sheetId="26" r:id="rId1"/>
  </sheets>
  <definedNames>
    <definedName name="_xlnm.Print_Area" localSheetId="0">'20-11'!$A$1:$AG$25</definedName>
  </definedNames>
  <calcPr calcId="191029" iterate="1"/>
</workbook>
</file>

<file path=xl/calcChain.xml><?xml version="1.0" encoding="utf-8"?>
<calcChain xmlns="http://schemas.openxmlformats.org/spreadsheetml/2006/main">
  <c r="AC20" i="26" l="1"/>
  <c r="Y20" i="26"/>
  <c r="U20" i="26"/>
  <c r="Q20" i="26"/>
  <c r="M20" i="26"/>
  <c r="I20" i="26"/>
  <c r="Y10" i="26"/>
  <c r="Y11" i="26"/>
  <c r="Y12" i="26"/>
  <c r="Y13" i="26"/>
  <c r="Y14" i="26"/>
  <c r="Y15" i="26"/>
  <c r="Y16" i="26"/>
  <c r="Y17" i="26"/>
  <c r="Y18" i="26"/>
  <c r="Y19" i="26"/>
  <c r="Y8" i="26"/>
  <c r="Q10" i="26"/>
  <c r="Q8" i="26"/>
  <c r="T8" i="26"/>
  <c r="S8" i="26"/>
  <c r="R8" i="26"/>
  <c r="U8" i="26" s="1"/>
  <c r="U11" i="26"/>
  <c r="U10" i="26"/>
  <c r="AC18" i="26"/>
  <c r="U19" i="26"/>
  <c r="Q19" i="26"/>
  <c r="AC19" i="26"/>
  <c r="M19" i="26"/>
  <c r="I19" i="26"/>
  <c r="AG18" i="26"/>
  <c r="Q18" i="26"/>
  <c r="U18" i="26"/>
  <c r="M18" i="26"/>
  <c r="I18" i="26"/>
  <c r="AC17" i="26"/>
  <c r="Q17" i="26"/>
  <c r="U17" i="26"/>
  <c r="M17" i="26"/>
  <c r="I17" i="26"/>
  <c r="AC16" i="26"/>
  <c r="Q16" i="26"/>
  <c r="U16" i="26"/>
  <c r="M16" i="26"/>
  <c r="I16" i="26"/>
  <c r="C38" i="26"/>
  <c r="F38" i="26"/>
  <c r="D39" i="26" s="1"/>
  <c r="C39" i="26" s="1"/>
  <c r="I38" i="26"/>
  <c r="J38" i="26"/>
  <c r="M38" i="26" s="1"/>
  <c r="R38" i="26"/>
  <c r="U38" i="26"/>
  <c r="Z38" i="26"/>
  <c r="AC38" i="26"/>
  <c r="F39" i="26"/>
  <c r="J39" i="26"/>
  <c r="R39" i="26"/>
  <c r="U39" i="26" s="1"/>
  <c r="Z39" i="26"/>
  <c r="AC39" i="26" s="1"/>
  <c r="AD39" i="26"/>
  <c r="AG39" i="26" s="1"/>
  <c r="C40" i="26"/>
  <c r="F40" i="26"/>
  <c r="I40" i="26" s="1"/>
  <c r="J40" i="26"/>
  <c r="M40" i="26" s="1"/>
  <c r="R40" i="26"/>
  <c r="U40" i="26" s="1"/>
  <c r="Z40" i="26"/>
  <c r="AC40" i="26" s="1"/>
  <c r="AD40" i="26"/>
  <c r="C35" i="26"/>
  <c r="C26" i="26"/>
  <c r="F26" i="26"/>
  <c r="J26" i="26"/>
  <c r="M26" i="26"/>
  <c r="R26" i="26"/>
  <c r="Z26" i="26"/>
  <c r="Z5" i="26" s="1"/>
  <c r="C27" i="26"/>
  <c r="F27" i="26"/>
  <c r="I27" i="26"/>
  <c r="J27" i="26"/>
  <c r="M27" i="26"/>
  <c r="R27" i="26"/>
  <c r="U27" i="26" s="1"/>
  <c r="Z27" i="26"/>
  <c r="AC27" i="26" s="1"/>
  <c r="C28" i="26"/>
  <c r="AC28" i="26" s="1"/>
  <c r="F28" i="26"/>
  <c r="I28" i="26" s="1"/>
  <c r="F5" i="26"/>
  <c r="J28" i="26"/>
  <c r="M28" i="26" s="1"/>
  <c r="R28" i="26"/>
  <c r="Z28" i="26"/>
  <c r="U12" i="26"/>
  <c r="AC12" i="26"/>
  <c r="Q12" i="26"/>
  <c r="Q11" i="26"/>
  <c r="Q14" i="26"/>
  <c r="Q13" i="26"/>
  <c r="Q15" i="26"/>
  <c r="AC15" i="26"/>
  <c r="U15" i="26"/>
  <c r="M15" i="26"/>
  <c r="I15" i="26"/>
  <c r="AC14" i="26"/>
  <c r="U14" i="26"/>
  <c r="I14" i="26"/>
  <c r="M14" i="26"/>
  <c r="AC13" i="26"/>
  <c r="M13" i="26"/>
  <c r="U13" i="26"/>
  <c r="I13" i="26"/>
  <c r="I12" i="26"/>
  <c r="M12" i="26"/>
  <c r="M10" i="26"/>
  <c r="AB9" i="26"/>
  <c r="AA9" i="26"/>
  <c r="Z9" i="26" s="1"/>
  <c r="L9" i="26"/>
  <c r="K9" i="26"/>
  <c r="J9" i="26" s="1"/>
  <c r="H9" i="26"/>
  <c r="G9" i="26"/>
  <c r="F9" i="26"/>
  <c r="E9" i="26"/>
  <c r="D9" i="26"/>
  <c r="C9" i="26" s="1"/>
  <c r="Z35" i="26"/>
  <c r="AC35" i="26"/>
  <c r="Z36" i="26"/>
  <c r="Z37" i="26"/>
  <c r="C36" i="26"/>
  <c r="C37" i="26"/>
  <c r="C8" i="26"/>
  <c r="AB8" i="26"/>
  <c r="AA8" i="26"/>
  <c r="R35" i="26"/>
  <c r="U35" i="26"/>
  <c r="R36" i="26"/>
  <c r="U36" i="26"/>
  <c r="R37" i="26"/>
  <c r="U37" i="26"/>
  <c r="J35" i="26"/>
  <c r="M35" i="26"/>
  <c r="J36" i="26"/>
  <c r="J37" i="26"/>
  <c r="M37" i="26"/>
  <c r="F35" i="26"/>
  <c r="F8" i="26" s="1"/>
  <c r="I8" i="26" s="1"/>
  <c r="I35" i="26"/>
  <c r="F36" i="26"/>
  <c r="I36" i="26"/>
  <c r="F37" i="26"/>
  <c r="I37" i="26" s="1"/>
  <c r="H8" i="26"/>
  <c r="G8" i="26"/>
  <c r="E8" i="26"/>
  <c r="D8" i="26"/>
  <c r="Z32" i="26"/>
  <c r="Z7" i="26" s="1"/>
  <c r="Z33" i="26"/>
  <c r="Z34" i="26"/>
  <c r="AC34" i="26" s="1"/>
  <c r="C32" i="26"/>
  <c r="C7" i="26" s="1"/>
  <c r="C33" i="26"/>
  <c r="C34" i="26"/>
  <c r="I34" i="26" s="1"/>
  <c r="AB7" i="26"/>
  <c r="AA7" i="26"/>
  <c r="R32" i="26"/>
  <c r="U32" i="26" s="1"/>
  <c r="R33" i="26"/>
  <c r="R7" i="26" s="1"/>
  <c r="U7" i="26" s="1"/>
  <c r="U33" i="26"/>
  <c r="R34" i="26"/>
  <c r="U34" i="26"/>
  <c r="T7" i="26"/>
  <c r="S7" i="26"/>
  <c r="J32" i="26"/>
  <c r="M32" i="26"/>
  <c r="J33" i="26"/>
  <c r="M33" i="26"/>
  <c r="J34" i="26"/>
  <c r="M34" i="26"/>
  <c r="F32" i="26"/>
  <c r="F7" i="26" s="1"/>
  <c r="F33" i="26"/>
  <c r="F34" i="26"/>
  <c r="H7" i="26"/>
  <c r="G7" i="26"/>
  <c r="E7" i="26"/>
  <c r="D7" i="26"/>
  <c r="Z29" i="26"/>
  <c r="Z6" i="26" s="1"/>
  <c r="AC6" i="26" s="1"/>
  <c r="Z30" i="26"/>
  <c r="Z31" i="26"/>
  <c r="C29" i="26"/>
  <c r="AC29" i="26" s="1"/>
  <c r="C30" i="26"/>
  <c r="I30" i="26" s="1"/>
  <c r="C31" i="26"/>
  <c r="AC31" i="26" s="1"/>
  <c r="C6" i="26"/>
  <c r="Q6" i="26"/>
  <c r="AB6" i="26"/>
  <c r="AA6" i="26"/>
  <c r="R29" i="26"/>
  <c r="U29" i="26" s="1"/>
  <c r="R30" i="26"/>
  <c r="U30" i="26" s="1"/>
  <c r="R31" i="26"/>
  <c r="R6" i="26" s="1"/>
  <c r="U6" i="26" s="1"/>
  <c r="T6" i="26"/>
  <c r="S6" i="26"/>
  <c r="J29" i="26"/>
  <c r="M29" i="26"/>
  <c r="J30" i="26"/>
  <c r="M30" i="26" s="1"/>
  <c r="J31" i="26"/>
  <c r="M31" i="26"/>
  <c r="F29" i="26"/>
  <c r="I29" i="26" s="1"/>
  <c r="F30" i="26"/>
  <c r="F31" i="26"/>
  <c r="H6" i="26"/>
  <c r="G6" i="26"/>
  <c r="E6" i="26"/>
  <c r="D6" i="26"/>
  <c r="AB5" i="26"/>
  <c r="AA5" i="26"/>
  <c r="T5" i="26"/>
  <c r="S5" i="26"/>
  <c r="H5" i="26"/>
  <c r="G5" i="26"/>
  <c r="E5" i="26"/>
  <c r="D5" i="26"/>
  <c r="AG40" i="26"/>
  <c r="AC33" i="26"/>
  <c r="U26" i="26"/>
  <c r="I33" i="26"/>
  <c r="AC30" i="26"/>
  <c r="I31" i="26"/>
  <c r="U31" i="26"/>
  <c r="AC37" i="26"/>
  <c r="I26" i="26"/>
  <c r="AC32" i="26"/>
  <c r="M36" i="26"/>
  <c r="AC36" i="26"/>
  <c r="Z8" i="26"/>
  <c r="M8" i="26"/>
  <c r="M6" i="26"/>
  <c r="AC8" i="26"/>
  <c r="I39" i="26" l="1"/>
  <c r="M39" i="26"/>
  <c r="U9" i="26"/>
  <c r="Y9" i="26"/>
  <c r="Q9" i="26"/>
  <c r="AC7" i="26"/>
  <c r="M9" i="26"/>
  <c r="I7" i="26"/>
  <c r="Q7" i="26"/>
  <c r="M7" i="26"/>
  <c r="I9" i="26"/>
  <c r="AC9" i="26"/>
  <c r="I32" i="26"/>
  <c r="R5" i="26"/>
  <c r="U28" i="26"/>
  <c r="AC26" i="26"/>
  <c r="F6" i="26"/>
  <c r="I6" i="26" s="1"/>
  <c r="C5" i="26"/>
  <c r="Q5" i="26" l="1"/>
  <c r="M5" i="26"/>
  <c r="U5" i="26"/>
  <c r="AC5" i="26"/>
  <c r="I5" i="26"/>
</calcChain>
</file>

<file path=xl/sharedStrings.xml><?xml version="1.0" encoding="utf-8"?>
<sst xmlns="http://schemas.openxmlformats.org/spreadsheetml/2006/main" count="183" uniqueCount="29">
  <si>
    <t>-</t>
    <phoneticPr fontId="2"/>
  </si>
  <si>
    <t>-</t>
    <phoneticPr fontId="2"/>
  </si>
  <si>
    <t>-</t>
    <phoneticPr fontId="2"/>
  </si>
  <si>
    <t>注）Ａ及びＢには就職進学者・入学者が含まれる。</t>
    <rPh sb="0" eb="1">
      <t>チュウ</t>
    </rPh>
    <rPh sb="3" eb="4">
      <t>オヨ</t>
    </rPh>
    <rPh sb="8" eb="10">
      <t>シュウショク</t>
    </rPh>
    <rPh sb="10" eb="13">
      <t>シンガクシャ</t>
    </rPh>
    <rPh sb="14" eb="17">
      <t>ニュウガクシャ</t>
    </rPh>
    <rPh sb="18" eb="19">
      <t>フク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</si>
  <si>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</si>
  <si>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</si>
  <si>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</si>
  <si>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</si>
  <si>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</si>
  <si>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</si>
  <si>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</si>
  <si>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率</t>
    <rPh sb="0" eb="1">
      <t>リツ</t>
    </rPh>
    <phoneticPr fontId="2"/>
  </si>
  <si>
    <t>卒業者総数</t>
    <rPh sb="0" eb="3">
      <t>ソツギョウシャ</t>
    </rPh>
    <rPh sb="3" eb="5">
      <t>ソウスウ</t>
    </rPh>
    <phoneticPr fontId="2"/>
  </si>
  <si>
    <t>（単位：人，％）</t>
    <rPh sb="1" eb="3">
      <t>タンイ</t>
    </rPh>
    <rPh sb="4" eb="5">
      <t>ヒト</t>
    </rPh>
    <phoneticPr fontId="2"/>
  </si>
  <si>
    <t>年度</t>
    <rPh sb="0" eb="2">
      <t>ネンド</t>
    </rPh>
    <phoneticPr fontId="2"/>
  </si>
  <si>
    <t>－高等学校－</t>
    <rPh sb="1" eb="3">
      <t>コウトウ</t>
    </rPh>
    <rPh sb="3" eb="5">
      <t>ガッコウ</t>
    </rPh>
    <phoneticPr fontId="2"/>
  </si>
  <si>
    <t>Ａ 大学等進学者</t>
    <rPh sb="2" eb="4">
      <t>ダイガク</t>
    </rPh>
    <rPh sb="4" eb="5">
      <t>トウ</t>
    </rPh>
    <rPh sb="5" eb="8">
      <t>シンガクシャ</t>
    </rPh>
    <phoneticPr fontId="2"/>
  </si>
  <si>
    <t>専修学校（専門課程）進学者
及び専修学校（一般課程）等入学者</t>
    <rPh sb="0" eb="4">
      <t>センシュウガッコウ</t>
    </rPh>
    <rPh sb="5" eb="7">
      <t>センモン</t>
    </rPh>
    <rPh sb="7" eb="9">
      <t>カテイ</t>
    </rPh>
    <rPh sb="10" eb="13">
      <t>シンガクシャ</t>
    </rPh>
    <rPh sb="14" eb="15">
      <t>オヨ</t>
    </rPh>
    <rPh sb="16" eb="20">
      <t>センシュウガッコウ</t>
    </rPh>
    <rPh sb="21" eb="23">
      <t>イッパン</t>
    </rPh>
    <rPh sb="23" eb="25">
      <t>カテイ</t>
    </rPh>
    <rPh sb="26" eb="27">
      <t>トウ</t>
    </rPh>
    <rPh sb="27" eb="30">
      <t>ニュウガクシャ</t>
    </rPh>
    <phoneticPr fontId="2"/>
  </si>
  <si>
    <t>その他（死亡・不祥）</t>
    <rPh sb="2" eb="3">
      <t>タ</t>
    </rPh>
    <rPh sb="4" eb="6">
      <t>シボウ</t>
    </rPh>
    <rPh sb="7" eb="9">
      <t>フショウ</t>
    </rPh>
    <phoneticPr fontId="2"/>
  </si>
  <si>
    <t>-</t>
    <phoneticPr fontId="2"/>
  </si>
  <si>
    <t>平成13年3月</t>
    <rPh sb="0" eb="2">
      <t>ヘイセイ</t>
    </rPh>
    <rPh sb="4" eb="5">
      <t>ネン</t>
    </rPh>
    <rPh sb="6" eb="7">
      <t>ガツ</t>
    </rPh>
    <phoneticPr fontId="2"/>
  </si>
  <si>
    <t>20-11　進路別卒業者数</t>
    <rPh sb="6" eb="8">
      <t>シンロ</t>
    </rPh>
    <rPh sb="8" eb="9">
      <t>ベツ</t>
    </rPh>
    <rPh sb="9" eb="12">
      <t>ソツギョウシャ</t>
    </rPh>
    <rPh sb="12" eb="13">
      <t>カズ</t>
    </rPh>
    <phoneticPr fontId="2"/>
  </si>
  <si>
    <t>-</t>
  </si>
  <si>
    <t>B・C</t>
    <phoneticPr fontId="2"/>
  </si>
  <si>
    <t>就職者</t>
    <rPh sb="0" eb="3">
      <t>シュウショクシャ</t>
    </rPh>
    <phoneticPr fontId="2"/>
  </si>
  <si>
    <t>Ｄ 公共職業能力開発施設等入学者</t>
    <rPh sb="2" eb="4">
      <t>コウキョウ</t>
    </rPh>
    <rPh sb="4" eb="6">
      <t>ショクギョウ</t>
    </rPh>
    <rPh sb="6" eb="8">
      <t>ノウリョク</t>
    </rPh>
    <rPh sb="8" eb="10">
      <t>カイハツ</t>
    </rPh>
    <rPh sb="10" eb="12">
      <t>シセツ</t>
    </rPh>
    <rPh sb="12" eb="13">
      <t>トウ</t>
    </rPh>
    <rPh sb="13" eb="16">
      <t>ニュウガクシャ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</si>
  <si>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</si>
  <si>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一時的な仕事についた者</t>
    <rPh sb="0" eb="3">
      <t>イチジテキ</t>
    </rPh>
    <rPh sb="4" eb="6">
      <t>シゴト</t>
    </rPh>
    <rPh sb="10" eb="11">
      <t>モノ</t>
    </rPh>
    <phoneticPr fontId="2"/>
  </si>
  <si>
    <t>注）合併以前（平成16年以前）は旧市町村の足し上げ。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</si>
</sst>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_ ;[Red]\-#,##0.0\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176" fontId="4" fillId="0" borderId="0" xfId="1" applyNumberFormat="1" applyFont="1" applyBorder="1" applyAlignment="1">
      <alignment horizontal="center" vertical="center"/>
    </xf>
    <xf numFmtId="176" fontId="4" fillId="0" borderId="6" xfId="1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4" xfId="2" applyNumberFormat="1" applyFont="1" applyFill="1" applyBorder="1" applyAlignment="1">
      <alignment horizontal="center" vertical="center"/>
    </xf>
    <xf numFmtId="177" fontId="4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quotePrefix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 wrapText="1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4" xfId="1" applyNumberFormat="1" applyFont="1" applyBorder="1" applyAlignment="1">
      <alignment horizontal="center" vertical="center"/>
    </xf>
    <xf numFmtId="0" fontId="4" fillId="0" borderId="15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109表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16" sqref="A16"/>
      <selection pane="bottomRight" activeCell="E24" sqref="E24"/>
    </sheetView>
  </sheetViews>
  <sheetFormatPr defaultRowHeight="13.5"/>
  <cols>
    <col min="1" max="1" width="9.625" style="21" customWidth="1"/>
    <col min="2" max="2" width="3.625" style="21" hidden="1" customWidth="1"/>
    <col min="3" max="21" width="6.625" style="21" customWidth="1"/>
    <col min="22" max="33" width="5.625" style="21" customWidth="1"/>
    <col min="34" max="34" width="2.25" style="21" customWidth="1"/>
    <col min="35" max="36" width="6.125" style="21" customWidth="1"/>
    <col min="37" max="16384" width="9" style="21"/>
  </cols>
  <sheetData>
    <row r="1" spans="1:33" ht="18" customHeight="1" thickBot="1">
      <c r="A1" s="1" t="s">
        <v>21</v>
      </c>
      <c r="G1" s="10" t="s">
        <v>15</v>
      </c>
      <c r="AG1" s="2" t="s">
        <v>13</v>
      </c>
    </row>
    <row r="2" spans="1:33">
      <c r="A2" s="47" t="s">
        <v>14</v>
      </c>
      <c r="B2" s="51"/>
      <c r="C2" s="23" t="s">
        <v>12</v>
      </c>
      <c r="D2" s="23"/>
      <c r="E2" s="23"/>
      <c r="F2" s="23" t="s">
        <v>16</v>
      </c>
      <c r="G2" s="23"/>
      <c r="H2" s="23"/>
      <c r="I2" s="23"/>
      <c r="J2" s="27" t="s">
        <v>23</v>
      </c>
      <c r="K2" s="29" t="s">
        <v>17</v>
      </c>
      <c r="L2" s="30"/>
      <c r="M2" s="30"/>
      <c r="N2" s="32" t="s">
        <v>25</v>
      </c>
      <c r="O2" s="33"/>
      <c r="P2" s="33"/>
      <c r="Q2" s="34"/>
      <c r="R2" s="23" t="s">
        <v>24</v>
      </c>
      <c r="S2" s="23"/>
      <c r="T2" s="23"/>
      <c r="U2" s="23"/>
      <c r="V2" s="38" t="s">
        <v>27</v>
      </c>
      <c r="W2" s="39"/>
      <c r="X2" s="39"/>
      <c r="Y2" s="40"/>
      <c r="Z2" s="23" t="s">
        <v>26</v>
      </c>
      <c r="AA2" s="23"/>
      <c r="AB2" s="23"/>
      <c r="AC2" s="23"/>
      <c r="AD2" s="23" t="s">
        <v>18</v>
      </c>
      <c r="AE2" s="23"/>
      <c r="AF2" s="23"/>
      <c r="AG2" s="25"/>
    </row>
    <row r="3" spans="1:33">
      <c r="A3" s="48"/>
      <c r="B3" s="52"/>
      <c r="C3" s="24"/>
      <c r="D3" s="24"/>
      <c r="E3" s="24"/>
      <c r="F3" s="24"/>
      <c r="G3" s="24"/>
      <c r="H3" s="24"/>
      <c r="I3" s="24"/>
      <c r="J3" s="28"/>
      <c r="K3" s="31"/>
      <c r="L3" s="31"/>
      <c r="M3" s="31"/>
      <c r="N3" s="35"/>
      <c r="O3" s="36"/>
      <c r="P3" s="36"/>
      <c r="Q3" s="37"/>
      <c r="R3" s="24"/>
      <c r="S3" s="24"/>
      <c r="T3" s="24"/>
      <c r="U3" s="24"/>
      <c r="V3" s="41"/>
      <c r="W3" s="42"/>
      <c r="X3" s="42"/>
      <c r="Y3" s="43"/>
      <c r="Z3" s="24"/>
      <c r="AA3" s="24"/>
      <c r="AB3" s="24"/>
      <c r="AC3" s="24"/>
      <c r="AD3" s="24"/>
      <c r="AE3" s="24"/>
      <c r="AF3" s="24"/>
      <c r="AG3" s="26"/>
    </row>
    <row r="4" spans="1:33">
      <c r="A4" s="43"/>
      <c r="B4" s="52"/>
      <c r="C4" s="3" t="s">
        <v>10</v>
      </c>
      <c r="D4" s="3" t="s">
        <v>7</v>
      </c>
      <c r="E4" s="3" t="s">
        <v>8</v>
      </c>
      <c r="F4" s="3" t="s">
        <v>10</v>
      </c>
      <c r="G4" s="3" t="s">
        <v>7</v>
      </c>
      <c r="H4" s="3" t="s">
        <v>8</v>
      </c>
      <c r="I4" s="3" t="s">
        <v>11</v>
      </c>
      <c r="J4" s="3" t="s">
        <v>10</v>
      </c>
      <c r="K4" s="3" t="s">
        <v>7</v>
      </c>
      <c r="L4" s="3" t="s">
        <v>8</v>
      </c>
      <c r="M4" s="4" t="s">
        <v>11</v>
      </c>
      <c r="N4" s="3" t="s">
        <v>10</v>
      </c>
      <c r="O4" s="3" t="s">
        <v>7</v>
      </c>
      <c r="P4" s="3" t="s">
        <v>8</v>
      </c>
      <c r="Q4" s="3" t="s">
        <v>11</v>
      </c>
      <c r="R4" s="3" t="s">
        <v>10</v>
      </c>
      <c r="S4" s="3" t="s">
        <v>7</v>
      </c>
      <c r="T4" s="3" t="s">
        <v>8</v>
      </c>
      <c r="U4" s="3" t="s">
        <v>11</v>
      </c>
      <c r="V4" s="3" t="s">
        <v>10</v>
      </c>
      <c r="W4" s="3" t="s">
        <v>7</v>
      </c>
      <c r="X4" s="3" t="s">
        <v>8</v>
      </c>
      <c r="Y4" s="3" t="s">
        <v>11</v>
      </c>
      <c r="Z4" s="3" t="s">
        <v>10</v>
      </c>
      <c r="AA4" s="3" t="s">
        <v>7</v>
      </c>
      <c r="AB4" s="3" t="s">
        <v>8</v>
      </c>
      <c r="AC4" s="3" t="s">
        <v>11</v>
      </c>
      <c r="AD4" s="3" t="s">
        <v>10</v>
      </c>
      <c r="AE4" s="3" t="s">
        <v>7</v>
      </c>
      <c r="AF4" s="3" t="s">
        <v>8</v>
      </c>
      <c r="AG4" s="4" t="s">
        <v>11</v>
      </c>
    </row>
    <row r="5" spans="1:33" ht="17.100000000000001" customHeight="1">
      <c r="A5" s="6" t="s">
        <v>20</v>
      </c>
      <c r="B5" s="8" t="s">
        <v>10</v>
      </c>
      <c r="C5" s="11">
        <f t="shared" ref="C5:H5" si="0">SUM(C26:C28)</f>
        <v>1753</v>
      </c>
      <c r="D5" s="11">
        <f t="shared" si="0"/>
        <v>932</v>
      </c>
      <c r="E5" s="11">
        <f t="shared" si="0"/>
        <v>821</v>
      </c>
      <c r="F5" s="11">
        <f t="shared" si="0"/>
        <v>794</v>
      </c>
      <c r="G5" s="11">
        <f t="shared" si="0"/>
        <v>392</v>
      </c>
      <c r="H5" s="11">
        <f t="shared" si="0"/>
        <v>402</v>
      </c>
      <c r="I5" s="13">
        <f>F5/C5*100</f>
        <v>45.293782087849401</v>
      </c>
      <c r="J5" s="11">
        <v>654</v>
      </c>
      <c r="K5" s="11">
        <v>349</v>
      </c>
      <c r="L5" s="11">
        <v>305</v>
      </c>
      <c r="M5" s="13">
        <f t="shared" ref="M5:M10" si="1">J5/C5*100</f>
        <v>37.30747290359384</v>
      </c>
      <c r="N5" s="11">
        <v>28</v>
      </c>
      <c r="O5" s="11">
        <v>24</v>
      </c>
      <c r="P5" s="11">
        <v>4</v>
      </c>
      <c r="Q5" s="13">
        <f t="shared" ref="Q5:Q20" si="2">N5/C5*100</f>
        <v>1.5972618368511124</v>
      </c>
      <c r="R5" s="11">
        <f>SUM(R26:R28)</f>
        <v>208</v>
      </c>
      <c r="S5" s="11">
        <f>SUM(S26:S28)</f>
        <v>127</v>
      </c>
      <c r="T5" s="11">
        <f>SUM(T26:T28)</f>
        <v>81</v>
      </c>
      <c r="U5" s="13">
        <f t="shared" ref="U5:U11" si="3">R5/C5*100</f>
        <v>11.865373645179691</v>
      </c>
      <c r="V5" s="49"/>
      <c r="W5" s="49"/>
      <c r="X5" s="49"/>
      <c r="Y5" s="49"/>
      <c r="Z5" s="11">
        <f>SUM(Z26:Z28)</f>
        <v>69</v>
      </c>
      <c r="AA5" s="11">
        <f>SUM(AA26:AA28)</f>
        <v>40</v>
      </c>
      <c r="AB5" s="11">
        <f>SUM(AB26:AB28)</f>
        <v>29</v>
      </c>
      <c r="AC5" s="13">
        <f>Z5/C5*100</f>
        <v>3.9361095265259558</v>
      </c>
      <c r="AD5" s="11" t="s">
        <v>2</v>
      </c>
      <c r="AE5" s="11" t="s">
        <v>2</v>
      </c>
      <c r="AF5" s="11" t="s">
        <v>2</v>
      </c>
      <c r="AG5" s="13" t="s">
        <v>2</v>
      </c>
    </row>
    <row r="6" spans="1:33" ht="17.100000000000001" customHeight="1">
      <c r="A6" s="6">
        <v>14</v>
      </c>
      <c r="B6" s="8" t="s">
        <v>10</v>
      </c>
      <c r="C6" s="11">
        <f t="shared" ref="C6:H6" si="4">SUM(C29:C31)</f>
        <v>1700</v>
      </c>
      <c r="D6" s="11">
        <f t="shared" si="4"/>
        <v>880</v>
      </c>
      <c r="E6" s="11">
        <f t="shared" si="4"/>
        <v>820</v>
      </c>
      <c r="F6" s="11">
        <f t="shared" si="4"/>
        <v>769</v>
      </c>
      <c r="G6" s="11">
        <f t="shared" si="4"/>
        <v>378</v>
      </c>
      <c r="H6" s="11">
        <f t="shared" si="4"/>
        <v>391</v>
      </c>
      <c r="I6" s="13">
        <f>F6/C6*100</f>
        <v>45.235294117647058</v>
      </c>
      <c r="J6" s="11">
        <v>656</v>
      </c>
      <c r="K6" s="11">
        <v>362</v>
      </c>
      <c r="L6" s="11">
        <v>294</v>
      </c>
      <c r="M6" s="13">
        <f t="shared" si="1"/>
        <v>38.588235294117645</v>
      </c>
      <c r="N6" s="11">
        <v>20</v>
      </c>
      <c r="O6" s="11">
        <v>17</v>
      </c>
      <c r="P6" s="11">
        <v>3</v>
      </c>
      <c r="Q6" s="13">
        <f t="shared" si="2"/>
        <v>1.1764705882352942</v>
      </c>
      <c r="R6" s="11">
        <f>SUM(R29:R31)</f>
        <v>179</v>
      </c>
      <c r="S6" s="11">
        <f>SUM(S29:S31)</f>
        <v>89</v>
      </c>
      <c r="T6" s="11">
        <f>SUM(T29:T31)</f>
        <v>90</v>
      </c>
      <c r="U6" s="13">
        <f t="shared" si="3"/>
        <v>10.529411764705882</v>
      </c>
      <c r="V6" s="50"/>
      <c r="W6" s="50"/>
      <c r="X6" s="50"/>
      <c r="Y6" s="50"/>
      <c r="Z6" s="11">
        <f>SUM(Z29:Z31)</f>
        <v>76</v>
      </c>
      <c r="AA6" s="11">
        <f>SUM(AA29:AA31)</f>
        <v>34</v>
      </c>
      <c r="AB6" s="11">
        <f>SUM(AB29:AB31)</f>
        <v>42</v>
      </c>
      <c r="AC6" s="13">
        <f>Z6/C6*100</f>
        <v>4.4705882352941178</v>
      </c>
      <c r="AD6" s="11" t="s">
        <v>2</v>
      </c>
      <c r="AE6" s="11" t="s">
        <v>2</v>
      </c>
      <c r="AF6" s="11" t="s">
        <v>2</v>
      </c>
      <c r="AG6" s="13" t="s">
        <v>2</v>
      </c>
    </row>
    <row r="7" spans="1:33" ht="17.100000000000001" customHeight="1">
      <c r="A7" s="6">
        <v>15</v>
      </c>
      <c r="B7" s="8" t="s">
        <v>10</v>
      </c>
      <c r="C7" s="11">
        <f t="shared" ref="C7:H7" si="5">SUM(C32:C34)</f>
        <v>1640</v>
      </c>
      <c r="D7" s="11">
        <f t="shared" si="5"/>
        <v>883</v>
      </c>
      <c r="E7" s="11">
        <f t="shared" si="5"/>
        <v>757</v>
      </c>
      <c r="F7" s="11">
        <f t="shared" si="5"/>
        <v>750</v>
      </c>
      <c r="G7" s="11">
        <f t="shared" si="5"/>
        <v>387</v>
      </c>
      <c r="H7" s="11">
        <f t="shared" si="5"/>
        <v>363</v>
      </c>
      <c r="I7" s="13">
        <f>F7/C7*100</f>
        <v>45.731707317073173</v>
      </c>
      <c r="J7" s="11">
        <v>614</v>
      </c>
      <c r="K7" s="11">
        <v>331</v>
      </c>
      <c r="L7" s="11">
        <v>283</v>
      </c>
      <c r="M7" s="13">
        <f t="shared" si="1"/>
        <v>37.439024390243901</v>
      </c>
      <c r="N7" s="11">
        <v>25</v>
      </c>
      <c r="O7" s="11">
        <v>22</v>
      </c>
      <c r="P7" s="11">
        <v>3</v>
      </c>
      <c r="Q7" s="13">
        <f t="shared" si="2"/>
        <v>1.524390243902439</v>
      </c>
      <c r="R7" s="11">
        <f>SUM(R32:R34)</f>
        <v>150</v>
      </c>
      <c r="S7" s="11">
        <f>SUM(S32:S34)</f>
        <v>92</v>
      </c>
      <c r="T7" s="11">
        <f>SUM(T32:T34)</f>
        <v>58</v>
      </c>
      <c r="U7" s="13">
        <f t="shared" si="3"/>
        <v>9.1463414634146343</v>
      </c>
      <c r="V7" s="50"/>
      <c r="W7" s="50"/>
      <c r="X7" s="50"/>
      <c r="Y7" s="50"/>
      <c r="Z7" s="11">
        <f>SUM(Z32:Z34)</f>
        <v>101</v>
      </c>
      <c r="AA7" s="11">
        <f>SUM(AA32:AA34)</f>
        <v>51</v>
      </c>
      <c r="AB7" s="11">
        <f>SUM(AB32:AB34)</f>
        <v>50</v>
      </c>
      <c r="AC7" s="13">
        <f>Z7/C7*100</f>
        <v>6.1585365853658534</v>
      </c>
      <c r="AD7" s="11" t="s">
        <v>2</v>
      </c>
      <c r="AE7" s="11" t="s">
        <v>2</v>
      </c>
      <c r="AF7" s="11" t="s">
        <v>2</v>
      </c>
      <c r="AG7" s="13" t="s">
        <v>2</v>
      </c>
    </row>
    <row r="8" spans="1:33" ht="17.100000000000001" customHeight="1">
      <c r="A8" s="6">
        <v>16</v>
      </c>
      <c r="B8" s="8" t="s">
        <v>10</v>
      </c>
      <c r="C8" s="11">
        <f t="shared" ref="C8:H8" si="6">SUM(C35:C37)</f>
        <v>1638</v>
      </c>
      <c r="D8" s="11">
        <f t="shared" si="6"/>
        <v>853</v>
      </c>
      <c r="E8" s="11">
        <f t="shared" si="6"/>
        <v>785</v>
      </c>
      <c r="F8" s="11">
        <f t="shared" si="6"/>
        <v>784</v>
      </c>
      <c r="G8" s="11">
        <f t="shared" si="6"/>
        <v>377</v>
      </c>
      <c r="H8" s="11">
        <f t="shared" si="6"/>
        <v>407</v>
      </c>
      <c r="I8" s="13">
        <f>F8/C8*100</f>
        <v>47.863247863247864</v>
      </c>
      <c r="J8" s="11">
        <v>566</v>
      </c>
      <c r="K8" s="11">
        <v>300</v>
      </c>
      <c r="L8" s="11">
        <v>266</v>
      </c>
      <c r="M8" s="13">
        <f t="shared" si="1"/>
        <v>34.554334554334552</v>
      </c>
      <c r="N8" s="11">
        <v>22</v>
      </c>
      <c r="O8" s="11">
        <v>19</v>
      </c>
      <c r="P8" s="11">
        <v>3</v>
      </c>
      <c r="Q8" s="13">
        <f t="shared" si="2"/>
        <v>1.3431013431013432</v>
      </c>
      <c r="R8" s="11">
        <f>(SUM(R35:R37))-13</f>
        <v>181</v>
      </c>
      <c r="S8" s="11">
        <f>(SUM(S35:S37))-3</f>
        <v>112</v>
      </c>
      <c r="T8" s="11">
        <f>(SUM(T35:T37))-10</f>
        <v>69</v>
      </c>
      <c r="U8" s="13">
        <f t="shared" si="3"/>
        <v>11.05006105006105</v>
      </c>
      <c r="V8" s="19">
        <v>13</v>
      </c>
      <c r="W8" s="19">
        <v>3</v>
      </c>
      <c r="X8" s="19">
        <v>10</v>
      </c>
      <c r="Y8" s="13">
        <f>V8/C8*100</f>
        <v>0.79365079365079361</v>
      </c>
      <c r="Z8" s="11">
        <f>SUM(Z35:Z37)</f>
        <v>72</v>
      </c>
      <c r="AA8" s="11">
        <f>SUM(AA35:AA37)</f>
        <v>42</v>
      </c>
      <c r="AB8" s="11">
        <f>SUM(AB35:AB37)</f>
        <v>30</v>
      </c>
      <c r="AC8" s="13">
        <f>Z8/C8*100</f>
        <v>4.395604395604396</v>
      </c>
      <c r="AD8" s="11" t="s">
        <v>2</v>
      </c>
      <c r="AE8" s="11" t="s">
        <v>2</v>
      </c>
      <c r="AF8" s="11" t="s">
        <v>2</v>
      </c>
      <c r="AG8" s="13" t="s">
        <v>2</v>
      </c>
    </row>
    <row r="9" spans="1:33" ht="17.100000000000001" customHeight="1">
      <c r="A9" s="5">
        <v>17</v>
      </c>
      <c r="B9" s="8" t="s">
        <v>4</v>
      </c>
      <c r="C9" s="15">
        <f>SUM(D9:E9)</f>
        <v>1607</v>
      </c>
      <c r="D9" s="11">
        <f>D38</f>
        <v>883</v>
      </c>
      <c r="E9" s="11">
        <f>E38</f>
        <v>724</v>
      </c>
      <c r="F9" s="11">
        <f>SUM(G9:H9)</f>
        <v>773</v>
      </c>
      <c r="G9" s="11">
        <f>G38</f>
        <v>416</v>
      </c>
      <c r="H9" s="11">
        <f>H38</f>
        <v>357</v>
      </c>
      <c r="I9" s="13">
        <f>F9/C9*100</f>
        <v>48.102053515868079</v>
      </c>
      <c r="J9" s="11">
        <f>SUM(K9:L9)</f>
        <v>571</v>
      </c>
      <c r="K9" s="11">
        <f>K38</f>
        <v>308</v>
      </c>
      <c r="L9" s="11">
        <f>L38</f>
        <v>263</v>
      </c>
      <c r="M9" s="13">
        <f>J9/C9*100</f>
        <v>35.532047293092717</v>
      </c>
      <c r="N9" s="11">
        <v>12</v>
      </c>
      <c r="O9" s="11">
        <v>10</v>
      </c>
      <c r="P9" s="11">
        <v>2</v>
      </c>
      <c r="Q9" s="13">
        <f t="shared" si="2"/>
        <v>0.74673304293714993</v>
      </c>
      <c r="R9" s="11">
        <v>167</v>
      </c>
      <c r="S9" s="11">
        <v>110</v>
      </c>
      <c r="T9" s="11">
        <v>57</v>
      </c>
      <c r="U9" s="13">
        <f t="shared" si="3"/>
        <v>10.392034847542003</v>
      </c>
      <c r="V9" s="19">
        <v>16</v>
      </c>
      <c r="W9" s="19">
        <v>3</v>
      </c>
      <c r="X9" s="19">
        <v>13</v>
      </c>
      <c r="Y9" s="13">
        <f t="shared" ref="Y9:Y20" si="7">V9/C9*100</f>
        <v>0.99564405724953331</v>
      </c>
      <c r="Z9" s="11">
        <f>SUM(AA9:AB9)</f>
        <v>68</v>
      </c>
      <c r="AA9" s="11">
        <f>AA38</f>
        <v>36</v>
      </c>
      <c r="AB9" s="11">
        <f>AB38</f>
        <v>32</v>
      </c>
      <c r="AC9" s="13">
        <f>Z9/C9*100</f>
        <v>4.2314872433105162</v>
      </c>
      <c r="AD9" s="11" t="s">
        <v>19</v>
      </c>
      <c r="AE9" s="11" t="s">
        <v>19</v>
      </c>
      <c r="AF9" s="11" t="s">
        <v>19</v>
      </c>
      <c r="AG9" s="13" t="s">
        <v>19</v>
      </c>
    </row>
    <row r="10" spans="1:33" ht="17.100000000000001" customHeight="1">
      <c r="A10" s="6">
        <v>18</v>
      </c>
      <c r="B10" s="5"/>
      <c r="C10" s="15">
        <v>1523</v>
      </c>
      <c r="D10" s="11">
        <v>860</v>
      </c>
      <c r="E10" s="11">
        <v>663</v>
      </c>
      <c r="F10" s="11">
        <v>803</v>
      </c>
      <c r="G10" s="11">
        <v>438</v>
      </c>
      <c r="H10" s="11">
        <v>365</v>
      </c>
      <c r="I10" s="13">
        <v>52.7</v>
      </c>
      <c r="J10" s="11">
        <v>482</v>
      </c>
      <c r="K10" s="11">
        <v>275</v>
      </c>
      <c r="L10" s="11">
        <v>207</v>
      </c>
      <c r="M10" s="13">
        <f t="shared" si="1"/>
        <v>31.64806303348654</v>
      </c>
      <c r="N10" s="11">
        <v>12</v>
      </c>
      <c r="O10" s="11">
        <v>12</v>
      </c>
      <c r="P10" s="11" t="s">
        <v>22</v>
      </c>
      <c r="Q10" s="13">
        <f t="shared" si="2"/>
        <v>0.78791858174655283</v>
      </c>
      <c r="R10" s="11">
        <v>149</v>
      </c>
      <c r="S10" s="11">
        <v>92</v>
      </c>
      <c r="T10" s="11">
        <v>57</v>
      </c>
      <c r="U10" s="13">
        <f t="shared" si="3"/>
        <v>9.7833223900196984</v>
      </c>
      <c r="V10" s="19">
        <v>19</v>
      </c>
      <c r="W10" s="19">
        <v>10</v>
      </c>
      <c r="X10" s="19">
        <v>9</v>
      </c>
      <c r="Y10" s="13">
        <f t="shared" si="7"/>
        <v>1.2475377544320421</v>
      </c>
      <c r="Z10" s="11">
        <v>58</v>
      </c>
      <c r="AA10" s="11">
        <v>33</v>
      </c>
      <c r="AB10" s="11">
        <v>25</v>
      </c>
      <c r="AC10" s="13">
        <v>3.8</v>
      </c>
      <c r="AD10" s="11" t="s">
        <v>22</v>
      </c>
      <c r="AE10" s="11" t="s">
        <v>22</v>
      </c>
      <c r="AF10" s="11" t="s">
        <v>22</v>
      </c>
      <c r="AG10" s="13" t="s">
        <v>22</v>
      </c>
    </row>
    <row r="11" spans="1:33" ht="17.100000000000001" customHeight="1">
      <c r="A11" s="5">
        <v>19</v>
      </c>
      <c r="B11" s="5"/>
      <c r="C11" s="15">
        <v>1510</v>
      </c>
      <c r="D11" s="11">
        <v>829</v>
      </c>
      <c r="E11" s="11">
        <v>681</v>
      </c>
      <c r="F11" s="11">
        <v>775</v>
      </c>
      <c r="G11" s="11">
        <v>398</v>
      </c>
      <c r="H11" s="11">
        <v>377</v>
      </c>
      <c r="I11" s="13">
        <v>51.3</v>
      </c>
      <c r="J11" s="11">
        <v>468</v>
      </c>
      <c r="K11" s="11">
        <v>259</v>
      </c>
      <c r="L11" s="11">
        <v>209</v>
      </c>
      <c r="M11" s="13">
        <v>31.721854304635759</v>
      </c>
      <c r="N11" s="11">
        <v>11</v>
      </c>
      <c r="O11" s="11">
        <v>9</v>
      </c>
      <c r="P11" s="11">
        <v>2</v>
      </c>
      <c r="Q11" s="13">
        <f t="shared" si="2"/>
        <v>0.72847682119205304</v>
      </c>
      <c r="R11" s="11">
        <v>176</v>
      </c>
      <c r="S11" s="11">
        <v>116</v>
      </c>
      <c r="T11" s="11">
        <v>60</v>
      </c>
      <c r="U11" s="13">
        <f t="shared" si="3"/>
        <v>11.655629139072849</v>
      </c>
      <c r="V11" s="19">
        <v>9</v>
      </c>
      <c r="W11" s="19">
        <v>7</v>
      </c>
      <c r="X11" s="19">
        <v>2</v>
      </c>
      <c r="Y11" s="13">
        <f t="shared" si="7"/>
        <v>0.59602649006622521</v>
      </c>
      <c r="Z11" s="11">
        <v>71</v>
      </c>
      <c r="AA11" s="11">
        <v>40</v>
      </c>
      <c r="AB11" s="11">
        <v>31</v>
      </c>
      <c r="AC11" s="13">
        <v>4.7</v>
      </c>
      <c r="AD11" s="11" t="s">
        <v>22</v>
      </c>
      <c r="AE11" s="11" t="s">
        <v>22</v>
      </c>
      <c r="AF11" s="11" t="s">
        <v>22</v>
      </c>
      <c r="AG11" s="13" t="s">
        <v>22</v>
      </c>
    </row>
    <row r="12" spans="1:33" ht="17.100000000000001" customHeight="1">
      <c r="A12" s="5">
        <v>20</v>
      </c>
      <c r="B12" s="5"/>
      <c r="C12" s="15">
        <v>1481</v>
      </c>
      <c r="D12" s="11">
        <v>823</v>
      </c>
      <c r="E12" s="11">
        <v>658</v>
      </c>
      <c r="F12" s="11">
        <v>844</v>
      </c>
      <c r="G12" s="11">
        <v>433</v>
      </c>
      <c r="H12" s="11">
        <v>411</v>
      </c>
      <c r="I12" s="13">
        <f t="shared" ref="I12:I18" si="8">F12/C12*100</f>
        <v>56.988521269412558</v>
      </c>
      <c r="J12" s="11">
        <v>401</v>
      </c>
      <c r="K12" s="11">
        <v>233</v>
      </c>
      <c r="L12" s="11">
        <v>168</v>
      </c>
      <c r="M12" s="13">
        <f t="shared" ref="M12:M18" si="9">J12/C12*100</f>
        <v>27.076299797434167</v>
      </c>
      <c r="N12" s="11">
        <v>12</v>
      </c>
      <c r="O12" s="11">
        <v>11</v>
      </c>
      <c r="P12" s="11">
        <v>1</v>
      </c>
      <c r="Q12" s="13">
        <f t="shared" si="2"/>
        <v>0.81026333558406483</v>
      </c>
      <c r="R12" s="11">
        <v>172</v>
      </c>
      <c r="S12" s="11">
        <v>109</v>
      </c>
      <c r="T12" s="11">
        <v>63</v>
      </c>
      <c r="U12" s="13">
        <f t="shared" ref="U12:U18" si="10">R12/C12*100</f>
        <v>11.613774476704929</v>
      </c>
      <c r="V12" s="19">
        <v>6</v>
      </c>
      <c r="W12" s="19">
        <v>5</v>
      </c>
      <c r="X12" s="19">
        <v>1</v>
      </c>
      <c r="Y12" s="13">
        <f t="shared" si="7"/>
        <v>0.40513166779203241</v>
      </c>
      <c r="Z12" s="11">
        <v>46</v>
      </c>
      <c r="AA12" s="11">
        <v>32</v>
      </c>
      <c r="AB12" s="11">
        <v>14</v>
      </c>
      <c r="AC12" s="13">
        <f t="shared" ref="AC12:AC20" si="11">Z12/C12*100</f>
        <v>3.1060094530722484</v>
      </c>
      <c r="AD12" s="11" t="s">
        <v>22</v>
      </c>
      <c r="AE12" s="11" t="s">
        <v>22</v>
      </c>
      <c r="AF12" s="11" t="s">
        <v>22</v>
      </c>
      <c r="AG12" s="13" t="s">
        <v>22</v>
      </c>
    </row>
    <row r="13" spans="1:33" s="22" customFormat="1" ht="17.100000000000001" customHeight="1">
      <c r="A13" s="5">
        <v>21</v>
      </c>
      <c r="B13" s="5"/>
      <c r="C13" s="15">
        <v>1324</v>
      </c>
      <c r="D13" s="11">
        <v>697</v>
      </c>
      <c r="E13" s="11">
        <v>627</v>
      </c>
      <c r="F13" s="11">
        <v>763</v>
      </c>
      <c r="G13" s="11">
        <v>370</v>
      </c>
      <c r="H13" s="11">
        <v>393</v>
      </c>
      <c r="I13" s="13">
        <f t="shared" si="8"/>
        <v>57.628398791540782</v>
      </c>
      <c r="J13" s="11">
        <v>364</v>
      </c>
      <c r="K13" s="11">
        <v>208</v>
      </c>
      <c r="L13" s="11">
        <v>156</v>
      </c>
      <c r="M13" s="13">
        <f t="shared" si="9"/>
        <v>27.492447129909365</v>
      </c>
      <c r="N13" s="11">
        <v>15</v>
      </c>
      <c r="O13" s="11">
        <v>14</v>
      </c>
      <c r="P13" s="11">
        <v>1</v>
      </c>
      <c r="Q13" s="13">
        <f t="shared" si="2"/>
        <v>1.1329305135951662</v>
      </c>
      <c r="R13" s="11">
        <v>140</v>
      </c>
      <c r="S13" s="11">
        <v>84</v>
      </c>
      <c r="T13" s="11">
        <v>56</v>
      </c>
      <c r="U13" s="13">
        <f t="shared" si="10"/>
        <v>10.574018126888216</v>
      </c>
      <c r="V13" s="19">
        <v>6</v>
      </c>
      <c r="W13" s="19">
        <v>4</v>
      </c>
      <c r="X13" s="19">
        <v>2</v>
      </c>
      <c r="Y13" s="13">
        <f t="shared" si="7"/>
        <v>0.45317220543806652</v>
      </c>
      <c r="Z13" s="11">
        <v>36</v>
      </c>
      <c r="AA13" s="11">
        <v>17</v>
      </c>
      <c r="AB13" s="11">
        <v>19</v>
      </c>
      <c r="AC13" s="13">
        <f t="shared" si="11"/>
        <v>2.7190332326283988</v>
      </c>
      <c r="AD13" s="11" t="s">
        <v>22</v>
      </c>
      <c r="AE13" s="11" t="s">
        <v>22</v>
      </c>
      <c r="AF13" s="11" t="s">
        <v>22</v>
      </c>
      <c r="AG13" s="11" t="s">
        <v>22</v>
      </c>
    </row>
    <row r="14" spans="1:33" ht="17.100000000000001" customHeight="1">
      <c r="A14" s="6">
        <v>22</v>
      </c>
      <c r="B14" s="5"/>
      <c r="C14" s="17">
        <v>1355</v>
      </c>
      <c r="D14" s="16">
        <v>709</v>
      </c>
      <c r="E14" s="16">
        <v>646</v>
      </c>
      <c r="F14" s="16">
        <v>767</v>
      </c>
      <c r="G14" s="16">
        <v>362</v>
      </c>
      <c r="H14" s="16">
        <v>405</v>
      </c>
      <c r="I14" s="13">
        <f t="shared" si="8"/>
        <v>56.605166051660518</v>
      </c>
      <c r="J14" s="11">
        <v>365</v>
      </c>
      <c r="K14" s="11">
        <v>223</v>
      </c>
      <c r="L14" s="11">
        <v>142</v>
      </c>
      <c r="M14" s="13">
        <f t="shared" si="9"/>
        <v>26.937269372693727</v>
      </c>
      <c r="N14" s="11">
        <v>13</v>
      </c>
      <c r="O14" s="11">
        <v>13</v>
      </c>
      <c r="P14" s="11" t="s">
        <v>22</v>
      </c>
      <c r="Q14" s="13">
        <f t="shared" si="2"/>
        <v>0.95940959409594095</v>
      </c>
      <c r="R14" s="11">
        <v>141</v>
      </c>
      <c r="S14" s="11">
        <v>77</v>
      </c>
      <c r="T14" s="11">
        <v>64</v>
      </c>
      <c r="U14" s="13">
        <f t="shared" si="10"/>
        <v>10.405904059040591</v>
      </c>
      <c r="V14" s="19">
        <v>2</v>
      </c>
      <c r="W14" s="19">
        <v>0</v>
      </c>
      <c r="X14" s="19">
        <v>2</v>
      </c>
      <c r="Y14" s="13">
        <f t="shared" si="7"/>
        <v>0.14760147601476015</v>
      </c>
      <c r="Z14" s="11">
        <v>67</v>
      </c>
      <c r="AA14" s="11">
        <v>34</v>
      </c>
      <c r="AB14" s="11">
        <v>33</v>
      </c>
      <c r="AC14" s="13">
        <f t="shared" si="11"/>
        <v>4.9446494464944655</v>
      </c>
      <c r="AD14" s="11" t="s">
        <v>22</v>
      </c>
      <c r="AE14" s="11" t="s">
        <v>22</v>
      </c>
      <c r="AF14" s="11" t="s">
        <v>22</v>
      </c>
      <c r="AG14" s="11" t="s">
        <v>22</v>
      </c>
    </row>
    <row r="15" spans="1:33" ht="17.100000000000001" customHeight="1">
      <c r="A15" s="6">
        <v>23</v>
      </c>
      <c r="B15" s="5"/>
      <c r="C15" s="17">
        <v>1393</v>
      </c>
      <c r="D15" s="16">
        <v>773</v>
      </c>
      <c r="E15" s="16">
        <v>620</v>
      </c>
      <c r="F15" s="16">
        <v>779</v>
      </c>
      <c r="G15" s="16">
        <v>401</v>
      </c>
      <c r="H15" s="16">
        <v>378</v>
      </c>
      <c r="I15" s="13">
        <f t="shared" si="8"/>
        <v>55.922469490308693</v>
      </c>
      <c r="J15" s="11">
        <v>437</v>
      </c>
      <c r="K15" s="11">
        <v>270</v>
      </c>
      <c r="L15" s="11">
        <v>167</v>
      </c>
      <c r="M15" s="13">
        <f t="shared" si="9"/>
        <v>31.371141421392679</v>
      </c>
      <c r="N15" s="11">
        <v>10</v>
      </c>
      <c r="O15" s="11">
        <v>9</v>
      </c>
      <c r="P15" s="11">
        <v>1</v>
      </c>
      <c r="Q15" s="13">
        <f t="shared" si="2"/>
        <v>0.71787508973438618</v>
      </c>
      <c r="R15" s="11">
        <v>138</v>
      </c>
      <c r="S15" s="11">
        <v>83</v>
      </c>
      <c r="T15" s="11">
        <v>55</v>
      </c>
      <c r="U15" s="13">
        <f t="shared" si="10"/>
        <v>9.9066762383345299</v>
      </c>
      <c r="V15" s="19">
        <v>0</v>
      </c>
      <c r="W15" s="19">
        <v>0</v>
      </c>
      <c r="X15" s="19">
        <v>0</v>
      </c>
      <c r="Y15" s="13">
        <f t="shared" si="7"/>
        <v>0</v>
      </c>
      <c r="Z15" s="11">
        <v>29</v>
      </c>
      <c r="AA15" s="11">
        <v>10</v>
      </c>
      <c r="AB15" s="11">
        <v>19</v>
      </c>
      <c r="AC15" s="13">
        <f t="shared" si="11"/>
        <v>2.0818377602297202</v>
      </c>
      <c r="AD15" s="11" t="s">
        <v>22</v>
      </c>
      <c r="AE15" s="11" t="s">
        <v>22</v>
      </c>
      <c r="AF15" s="11" t="s">
        <v>22</v>
      </c>
      <c r="AG15" s="11" t="s">
        <v>22</v>
      </c>
    </row>
    <row r="16" spans="1:33" ht="17.100000000000001" customHeight="1">
      <c r="A16" s="6">
        <v>24</v>
      </c>
      <c r="B16" s="5"/>
      <c r="C16" s="17">
        <v>1308</v>
      </c>
      <c r="D16" s="16">
        <v>737</v>
      </c>
      <c r="E16" s="16">
        <v>571</v>
      </c>
      <c r="F16" s="16">
        <v>760</v>
      </c>
      <c r="G16" s="16">
        <v>399</v>
      </c>
      <c r="H16" s="16">
        <v>361</v>
      </c>
      <c r="I16" s="13">
        <f t="shared" si="8"/>
        <v>58.103975535168196</v>
      </c>
      <c r="J16" s="11">
        <v>364</v>
      </c>
      <c r="K16" s="11">
        <v>217</v>
      </c>
      <c r="L16" s="11">
        <v>147</v>
      </c>
      <c r="M16" s="13">
        <f t="shared" si="9"/>
        <v>27.828746177370029</v>
      </c>
      <c r="N16" s="11">
        <v>9</v>
      </c>
      <c r="O16" s="11">
        <v>8</v>
      </c>
      <c r="P16" s="11">
        <v>1</v>
      </c>
      <c r="Q16" s="13">
        <f t="shared" si="2"/>
        <v>0.68807339449541294</v>
      </c>
      <c r="R16" s="20">
        <v>136</v>
      </c>
      <c r="S16" s="11">
        <v>95</v>
      </c>
      <c r="T16" s="11">
        <v>41</v>
      </c>
      <c r="U16" s="13">
        <f t="shared" si="10"/>
        <v>10.397553516819572</v>
      </c>
      <c r="V16" s="19">
        <v>7</v>
      </c>
      <c r="W16" s="19">
        <v>1</v>
      </c>
      <c r="X16" s="19">
        <v>6</v>
      </c>
      <c r="Y16" s="13">
        <f t="shared" si="7"/>
        <v>0.53516819571865437</v>
      </c>
      <c r="Z16" s="11">
        <v>32</v>
      </c>
      <c r="AA16" s="11">
        <v>17</v>
      </c>
      <c r="AB16" s="11">
        <v>15</v>
      </c>
      <c r="AC16" s="13">
        <f t="shared" si="11"/>
        <v>2.4464831804281344</v>
      </c>
      <c r="AD16" s="11" t="s">
        <v>0</v>
      </c>
      <c r="AE16" s="11" t="s">
        <v>0</v>
      </c>
      <c r="AF16" s="11" t="s">
        <v>0</v>
      </c>
      <c r="AG16" s="11" t="s">
        <v>0</v>
      </c>
    </row>
    <row r="17" spans="1:33" ht="17.100000000000001" customHeight="1">
      <c r="A17" s="6">
        <v>25</v>
      </c>
      <c r="B17" s="5"/>
      <c r="C17" s="16">
        <v>1358</v>
      </c>
      <c r="D17" s="16">
        <v>757</v>
      </c>
      <c r="E17" s="16">
        <v>601</v>
      </c>
      <c r="F17" s="16">
        <v>736</v>
      </c>
      <c r="G17" s="16">
        <v>383</v>
      </c>
      <c r="H17" s="16">
        <v>353</v>
      </c>
      <c r="I17" s="13">
        <f t="shared" si="8"/>
        <v>54.197349042709867</v>
      </c>
      <c r="J17" s="11">
        <v>386</v>
      </c>
      <c r="K17" s="11">
        <v>241</v>
      </c>
      <c r="L17" s="11">
        <v>145</v>
      </c>
      <c r="M17" s="13">
        <f t="shared" si="9"/>
        <v>28.424153166421206</v>
      </c>
      <c r="N17" s="11">
        <v>3</v>
      </c>
      <c r="O17" s="11">
        <v>2</v>
      </c>
      <c r="P17" s="11">
        <v>1</v>
      </c>
      <c r="Q17" s="13">
        <f t="shared" si="2"/>
        <v>0.22091310751104565</v>
      </c>
      <c r="R17" s="20">
        <v>150</v>
      </c>
      <c r="S17" s="11">
        <v>90</v>
      </c>
      <c r="T17" s="11">
        <v>60</v>
      </c>
      <c r="U17" s="13">
        <f t="shared" si="10"/>
        <v>11.045655375552283</v>
      </c>
      <c r="V17" s="19">
        <v>10</v>
      </c>
      <c r="W17" s="19">
        <v>3</v>
      </c>
      <c r="X17" s="19">
        <v>7</v>
      </c>
      <c r="Y17" s="13">
        <f t="shared" si="7"/>
        <v>0.73637702503681879</v>
      </c>
      <c r="Z17" s="11">
        <v>73</v>
      </c>
      <c r="AA17" s="11">
        <v>38</v>
      </c>
      <c r="AB17" s="11">
        <v>35</v>
      </c>
      <c r="AC17" s="13">
        <f t="shared" si="11"/>
        <v>5.3755522827687781</v>
      </c>
      <c r="AD17" s="11" t="s">
        <v>0</v>
      </c>
      <c r="AE17" s="11" t="s">
        <v>0</v>
      </c>
      <c r="AF17" s="11" t="s">
        <v>0</v>
      </c>
      <c r="AG17" s="11" t="s">
        <v>0</v>
      </c>
    </row>
    <row r="18" spans="1:33" ht="17.100000000000001" customHeight="1">
      <c r="A18" s="6">
        <v>26</v>
      </c>
      <c r="B18" s="5"/>
      <c r="C18" s="16">
        <v>1342</v>
      </c>
      <c r="D18" s="16">
        <v>694</v>
      </c>
      <c r="E18" s="16">
        <v>648</v>
      </c>
      <c r="F18" s="16">
        <v>731</v>
      </c>
      <c r="G18" s="16">
        <v>341</v>
      </c>
      <c r="H18" s="16">
        <v>390</v>
      </c>
      <c r="I18" s="13">
        <f t="shared" si="8"/>
        <v>54.470938897168409</v>
      </c>
      <c r="J18" s="11">
        <v>364</v>
      </c>
      <c r="K18" s="11">
        <v>207</v>
      </c>
      <c r="L18" s="11">
        <v>157</v>
      </c>
      <c r="M18" s="13">
        <f t="shared" si="9"/>
        <v>27.123695976154995</v>
      </c>
      <c r="N18" s="11">
        <v>1</v>
      </c>
      <c r="O18" s="11">
        <v>1</v>
      </c>
      <c r="P18" s="11">
        <v>0</v>
      </c>
      <c r="Q18" s="13">
        <f t="shared" si="2"/>
        <v>7.4515648286140088E-2</v>
      </c>
      <c r="R18" s="20">
        <v>178</v>
      </c>
      <c r="S18" s="11">
        <v>97</v>
      </c>
      <c r="T18" s="11">
        <v>81</v>
      </c>
      <c r="U18" s="13">
        <f t="shared" si="10"/>
        <v>13.263785394932937</v>
      </c>
      <c r="V18" s="19">
        <v>5</v>
      </c>
      <c r="W18" s="19">
        <v>2</v>
      </c>
      <c r="X18" s="19">
        <v>3</v>
      </c>
      <c r="Y18" s="13">
        <f t="shared" si="7"/>
        <v>0.37257824143070045</v>
      </c>
      <c r="Z18" s="11">
        <v>61</v>
      </c>
      <c r="AA18" s="11">
        <v>45</v>
      </c>
      <c r="AB18" s="11">
        <v>16</v>
      </c>
      <c r="AC18" s="13">
        <f t="shared" si="11"/>
        <v>4.5454545454545459</v>
      </c>
      <c r="AD18" s="11">
        <v>2</v>
      </c>
      <c r="AE18" s="11">
        <v>1</v>
      </c>
      <c r="AF18" s="11">
        <v>1</v>
      </c>
      <c r="AG18" s="18">
        <f>AD18/C18*100</f>
        <v>0.14903129657228018</v>
      </c>
    </row>
    <row r="19" spans="1:33" ht="17.100000000000001" customHeight="1">
      <c r="A19" s="6">
        <v>27</v>
      </c>
      <c r="B19" s="5"/>
      <c r="C19" s="16">
        <v>1309</v>
      </c>
      <c r="D19" s="16">
        <v>713</v>
      </c>
      <c r="E19" s="16">
        <v>596</v>
      </c>
      <c r="F19" s="16">
        <v>702</v>
      </c>
      <c r="G19" s="16">
        <v>352</v>
      </c>
      <c r="H19" s="16">
        <v>350</v>
      </c>
      <c r="I19" s="13">
        <f>F19/C19*100</f>
        <v>53.628724216959512</v>
      </c>
      <c r="J19" s="11">
        <v>374</v>
      </c>
      <c r="K19" s="11">
        <v>220</v>
      </c>
      <c r="L19" s="11">
        <v>154</v>
      </c>
      <c r="M19" s="13">
        <f>J19/C19*100</f>
        <v>28.571428571428569</v>
      </c>
      <c r="N19" s="11">
        <v>0</v>
      </c>
      <c r="O19" s="11">
        <v>0</v>
      </c>
      <c r="P19" s="11">
        <v>0</v>
      </c>
      <c r="Q19" s="13">
        <f t="shared" si="2"/>
        <v>0</v>
      </c>
      <c r="R19" s="20">
        <v>199</v>
      </c>
      <c r="S19" s="11">
        <v>123</v>
      </c>
      <c r="T19" s="11">
        <v>76</v>
      </c>
      <c r="U19" s="13">
        <f>R19/C19*100</f>
        <v>15.20244461420932</v>
      </c>
      <c r="V19" s="19">
        <v>3</v>
      </c>
      <c r="W19" s="19">
        <v>1</v>
      </c>
      <c r="X19" s="19">
        <v>2</v>
      </c>
      <c r="Y19" s="13">
        <f t="shared" si="7"/>
        <v>0.22918258212375861</v>
      </c>
      <c r="Z19" s="11">
        <v>31</v>
      </c>
      <c r="AA19" s="11">
        <v>17</v>
      </c>
      <c r="AB19" s="11">
        <v>14</v>
      </c>
      <c r="AC19" s="13">
        <f t="shared" si="11"/>
        <v>2.3682200152788386</v>
      </c>
      <c r="AD19" s="11" t="s">
        <v>0</v>
      </c>
      <c r="AE19" s="11" t="s">
        <v>0</v>
      </c>
      <c r="AF19" s="11" t="s">
        <v>0</v>
      </c>
      <c r="AG19" s="18" t="s">
        <v>0</v>
      </c>
    </row>
    <row r="20" spans="1:33">
      <c r="A20" s="5">
        <v>28</v>
      </c>
      <c r="B20" s="5"/>
      <c r="C20" s="16">
        <v>1244</v>
      </c>
      <c r="D20" s="16">
        <v>719</v>
      </c>
      <c r="E20" s="16">
        <v>525</v>
      </c>
      <c r="F20" s="16">
        <v>698</v>
      </c>
      <c r="G20" s="16">
        <v>381</v>
      </c>
      <c r="H20" s="16">
        <v>317</v>
      </c>
      <c r="I20" s="13">
        <f>F20/C20*100</f>
        <v>56.10932475884244</v>
      </c>
      <c r="J20" s="11">
        <v>332</v>
      </c>
      <c r="K20" s="11">
        <v>197</v>
      </c>
      <c r="L20" s="11">
        <v>135</v>
      </c>
      <c r="M20" s="13">
        <f>J20/C20*100</f>
        <v>26.688102893890676</v>
      </c>
      <c r="N20" s="11">
        <v>12</v>
      </c>
      <c r="O20" s="11">
        <v>12</v>
      </c>
      <c r="P20" s="11">
        <v>0</v>
      </c>
      <c r="Q20" s="13">
        <f t="shared" si="2"/>
        <v>0.96463022508038598</v>
      </c>
      <c r="R20" s="11">
        <v>161</v>
      </c>
      <c r="S20" s="11">
        <v>109</v>
      </c>
      <c r="T20" s="11">
        <v>52</v>
      </c>
      <c r="U20" s="13">
        <f>R20/C20*100</f>
        <v>12.942122186495178</v>
      </c>
      <c r="V20" s="19">
        <v>2</v>
      </c>
      <c r="W20" s="19">
        <v>0</v>
      </c>
      <c r="X20" s="19">
        <v>2</v>
      </c>
      <c r="Y20" s="13">
        <f t="shared" si="7"/>
        <v>0.16077170418006431</v>
      </c>
      <c r="Z20" s="11">
        <v>39</v>
      </c>
      <c r="AA20" s="11">
        <v>20</v>
      </c>
      <c r="AB20" s="11">
        <v>19</v>
      </c>
      <c r="AC20" s="13">
        <f t="shared" si="11"/>
        <v>3.135048231511254</v>
      </c>
      <c r="AD20" s="11" t="s">
        <v>0</v>
      </c>
      <c r="AE20" s="11" t="s">
        <v>0</v>
      </c>
      <c r="AF20" s="11" t="s">
        <v>0</v>
      </c>
      <c r="AG20" s="18" t="s">
        <v>0</v>
      </c>
    </row>
    <row r="21" spans="1:33" ht="15.75" customHeight="1">
      <c r="A21" s="7" t="s">
        <v>3</v>
      </c>
      <c r="C21" s="7"/>
    </row>
    <row r="22" spans="1:33" ht="15.75" customHeight="1">
      <c r="A22" s="7" t="s">
        <v>28</v>
      </c>
      <c r="C22" s="7"/>
    </row>
    <row r="23" spans="1:33" ht="15.75" customHeight="1">
      <c r="A23" s="7" t="s">
        <v>9</v>
      </c>
      <c r="C23" s="7"/>
    </row>
    <row r="24" spans="1:33">
      <c r="A24" s="7"/>
    </row>
    <row r="26" spans="1:33" hidden="1">
      <c r="A26" s="44">
        <v>13</v>
      </c>
      <c r="B26" s="8" t="s">
        <v>4</v>
      </c>
      <c r="C26" s="11">
        <f t="shared" ref="C26:C40" si="12">SUM(D26:E26)</f>
        <v>1474</v>
      </c>
      <c r="D26" s="11">
        <v>794</v>
      </c>
      <c r="E26" s="11">
        <v>680</v>
      </c>
      <c r="F26" s="11">
        <f t="shared" ref="F26:F40" si="13">SUM(G26:H26)</f>
        <v>739</v>
      </c>
      <c r="G26" s="11">
        <v>367</v>
      </c>
      <c r="H26" s="11">
        <v>372</v>
      </c>
      <c r="I26" s="13">
        <f t="shared" ref="I26:I40" si="14">F26/C26*100</f>
        <v>50.135685210312076</v>
      </c>
      <c r="J26" s="11">
        <f t="shared" ref="J26:J40" si="15">SUM(K26:L26)</f>
        <v>565</v>
      </c>
      <c r="K26" s="11">
        <v>313</v>
      </c>
      <c r="L26" s="11">
        <v>252</v>
      </c>
      <c r="M26" s="13">
        <f t="shared" ref="M26:M40" si="16">J26/C26*100</f>
        <v>38.331071913161466</v>
      </c>
      <c r="N26" s="13"/>
      <c r="O26" s="13"/>
      <c r="P26" s="13"/>
      <c r="Q26" s="13"/>
      <c r="R26" s="11">
        <f t="shared" ref="R26:R40" si="17">SUM(S26:T26)</f>
        <v>125</v>
      </c>
      <c r="S26" s="11">
        <v>88</v>
      </c>
      <c r="T26" s="11">
        <v>37</v>
      </c>
      <c r="U26" s="13">
        <f t="shared" ref="U26:U40" si="18">R26/C26*100</f>
        <v>8.4803256445047488</v>
      </c>
      <c r="V26" s="13"/>
      <c r="W26" s="13"/>
      <c r="X26" s="13"/>
      <c r="Y26" s="13"/>
      <c r="Z26" s="11">
        <f t="shared" ref="Z26:Z40" si="19">SUM(AA26:AB26)</f>
        <v>45</v>
      </c>
      <c r="AA26" s="11">
        <v>26</v>
      </c>
      <c r="AB26" s="11">
        <v>19</v>
      </c>
      <c r="AC26" s="13">
        <f t="shared" ref="AC26:AC40" si="20">Z26/C26*100</f>
        <v>3.0529172320217097</v>
      </c>
      <c r="AD26" s="11" t="s">
        <v>19</v>
      </c>
      <c r="AE26" s="11" t="s">
        <v>19</v>
      </c>
      <c r="AF26" s="11" t="s">
        <v>19</v>
      </c>
      <c r="AG26" s="13" t="s">
        <v>19</v>
      </c>
    </row>
    <row r="27" spans="1:33" hidden="1">
      <c r="A27" s="44"/>
      <c r="B27" s="8" t="s">
        <v>5</v>
      </c>
      <c r="C27" s="11">
        <f t="shared" si="12"/>
        <v>218</v>
      </c>
      <c r="D27" s="11">
        <v>99</v>
      </c>
      <c r="E27" s="11">
        <v>119</v>
      </c>
      <c r="F27" s="11">
        <f t="shared" si="13"/>
        <v>35</v>
      </c>
      <c r="G27" s="11">
        <v>12</v>
      </c>
      <c r="H27" s="11">
        <v>23</v>
      </c>
      <c r="I27" s="13">
        <f t="shared" si="14"/>
        <v>16.055045871559635</v>
      </c>
      <c r="J27" s="11">
        <f t="shared" si="15"/>
        <v>94</v>
      </c>
      <c r="K27" s="11">
        <v>44</v>
      </c>
      <c r="L27" s="11">
        <v>50</v>
      </c>
      <c r="M27" s="13">
        <f t="shared" si="16"/>
        <v>43.119266055045877</v>
      </c>
      <c r="N27" s="13"/>
      <c r="O27" s="13"/>
      <c r="P27" s="13"/>
      <c r="Q27" s="13"/>
      <c r="R27" s="11">
        <f t="shared" si="17"/>
        <v>66</v>
      </c>
      <c r="S27" s="11">
        <v>30</v>
      </c>
      <c r="T27" s="11">
        <v>36</v>
      </c>
      <c r="U27" s="13">
        <f t="shared" si="18"/>
        <v>30.275229357798167</v>
      </c>
      <c r="V27" s="13"/>
      <c r="W27" s="13"/>
      <c r="X27" s="13"/>
      <c r="Y27" s="13"/>
      <c r="Z27" s="11">
        <f t="shared" si="19"/>
        <v>23</v>
      </c>
      <c r="AA27" s="11">
        <v>13</v>
      </c>
      <c r="AB27" s="11">
        <v>10</v>
      </c>
      <c r="AC27" s="13">
        <f t="shared" si="20"/>
        <v>10.550458715596331</v>
      </c>
      <c r="AD27" s="11" t="s">
        <v>1</v>
      </c>
      <c r="AE27" s="11" t="s">
        <v>1</v>
      </c>
      <c r="AF27" s="11" t="s">
        <v>1</v>
      </c>
      <c r="AG27" s="13" t="s">
        <v>1</v>
      </c>
    </row>
    <row r="28" spans="1:33" hidden="1">
      <c r="A28" s="44"/>
      <c r="B28" s="8" t="s">
        <v>6</v>
      </c>
      <c r="C28" s="11">
        <f t="shared" si="12"/>
        <v>61</v>
      </c>
      <c r="D28" s="11">
        <v>39</v>
      </c>
      <c r="E28" s="11">
        <v>22</v>
      </c>
      <c r="F28" s="11">
        <f t="shared" si="13"/>
        <v>20</v>
      </c>
      <c r="G28" s="11">
        <v>13</v>
      </c>
      <c r="H28" s="11">
        <v>7</v>
      </c>
      <c r="I28" s="13">
        <f t="shared" si="14"/>
        <v>32.786885245901637</v>
      </c>
      <c r="J28" s="11">
        <f t="shared" si="15"/>
        <v>23</v>
      </c>
      <c r="K28" s="11">
        <v>16</v>
      </c>
      <c r="L28" s="11">
        <v>7</v>
      </c>
      <c r="M28" s="13">
        <f t="shared" si="16"/>
        <v>37.704918032786885</v>
      </c>
      <c r="N28" s="13"/>
      <c r="O28" s="13"/>
      <c r="P28" s="13"/>
      <c r="Q28" s="13"/>
      <c r="R28" s="11">
        <f t="shared" si="17"/>
        <v>17</v>
      </c>
      <c r="S28" s="11">
        <v>9</v>
      </c>
      <c r="T28" s="11">
        <v>8</v>
      </c>
      <c r="U28" s="13">
        <f t="shared" si="18"/>
        <v>27.868852459016392</v>
      </c>
      <c r="V28" s="13"/>
      <c r="W28" s="13"/>
      <c r="X28" s="13"/>
      <c r="Y28" s="13"/>
      <c r="Z28" s="11">
        <f t="shared" si="19"/>
        <v>1</v>
      </c>
      <c r="AA28" s="11">
        <v>1</v>
      </c>
      <c r="AB28" s="11" t="s">
        <v>0</v>
      </c>
      <c r="AC28" s="13">
        <f t="shared" si="20"/>
        <v>1.639344262295082</v>
      </c>
      <c r="AD28" s="11" t="s">
        <v>0</v>
      </c>
      <c r="AE28" s="11" t="s">
        <v>0</v>
      </c>
      <c r="AF28" s="11" t="s">
        <v>0</v>
      </c>
      <c r="AG28" s="13" t="s">
        <v>0</v>
      </c>
    </row>
    <row r="29" spans="1:33" hidden="1">
      <c r="A29" s="44">
        <v>14</v>
      </c>
      <c r="B29" s="8" t="s">
        <v>4</v>
      </c>
      <c r="C29" s="11">
        <f t="shared" si="12"/>
        <v>1386</v>
      </c>
      <c r="D29" s="11">
        <v>751</v>
      </c>
      <c r="E29" s="11">
        <v>635</v>
      </c>
      <c r="F29" s="11">
        <f t="shared" si="13"/>
        <v>707</v>
      </c>
      <c r="G29" s="11">
        <v>350</v>
      </c>
      <c r="H29" s="11">
        <v>357</v>
      </c>
      <c r="I29" s="13">
        <f t="shared" si="14"/>
        <v>51.010101010101003</v>
      </c>
      <c r="J29" s="11">
        <f t="shared" si="15"/>
        <v>545</v>
      </c>
      <c r="K29" s="11">
        <v>326</v>
      </c>
      <c r="L29" s="11">
        <v>219</v>
      </c>
      <c r="M29" s="13">
        <f t="shared" si="16"/>
        <v>39.321789321789325</v>
      </c>
      <c r="N29" s="13"/>
      <c r="O29" s="13"/>
      <c r="P29" s="13"/>
      <c r="Q29" s="13"/>
      <c r="R29" s="11">
        <f t="shared" si="17"/>
        <v>98</v>
      </c>
      <c r="S29" s="11">
        <v>56</v>
      </c>
      <c r="T29" s="11">
        <v>42</v>
      </c>
      <c r="U29" s="13">
        <f t="shared" si="18"/>
        <v>7.0707070707070701</v>
      </c>
      <c r="V29" s="13"/>
      <c r="W29" s="13"/>
      <c r="X29" s="13"/>
      <c r="Y29" s="13"/>
      <c r="Z29" s="11">
        <f t="shared" si="19"/>
        <v>36</v>
      </c>
      <c r="AA29" s="11">
        <v>19</v>
      </c>
      <c r="AB29" s="11">
        <v>17</v>
      </c>
      <c r="AC29" s="13">
        <f t="shared" si="20"/>
        <v>2.5974025974025974</v>
      </c>
      <c r="AD29" s="11" t="s">
        <v>19</v>
      </c>
      <c r="AE29" s="11" t="s">
        <v>19</v>
      </c>
      <c r="AF29" s="11" t="s">
        <v>19</v>
      </c>
      <c r="AG29" s="13" t="s">
        <v>19</v>
      </c>
    </row>
    <row r="30" spans="1:33" hidden="1">
      <c r="A30" s="44"/>
      <c r="B30" s="8" t="s">
        <v>5</v>
      </c>
      <c r="C30" s="11">
        <f t="shared" si="12"/>
        <v>259</v>
      </c>
      <c r="D30" s="11">
        <v>100</v>
      </c>
      <c r="E30" s="11">
        <v>159</v>
      </c>
      <c r="F30" s="11">
        <f t="shared" si="13"/>
        <v>52</v>
      </c>
      <c r="G30" s="11">
        <v>21</v>
      </c>
      <c r="H30" s="11">
        <v>31</v>
      </c>
      <c r="I30" s="13">
        <f t="shared" si="14"/>
        <v>20.077220077220076</v>
      </c>
      <c r="J30" s="11">
        <f t="shared" si="15"/>
        <v>110</v>
      </c>
      <c r="K30" s="11">
        <v>43</v>
      </c>
      <c r="L30" s="11">
        <v>67</v>
      </c>
      <c r="M30" s="13">
        <f t="shared" si="16"/>
        <v>42.471042471042466</v>
      </c>
      <c r="N30" s="13"/>
      <c r="O30" s="13"/>
      <c r="P30" s="13"/>
      <c r="Q30" s="13"/>
      <c r="R30" s="11">
        <f t="shared" si="17"/>
        <v>64</v>
      </c>
      <c r="S30" s="11">
        <v>25</v>
      </c>
      <c r="T30" s="11">
        <v>39</v>
      </c>
      <c r="U30" s="13">
        <f t="shared" si="18"/>
        <v>24.710424710424711</v>
      </c>
      <c r="V30" s="13"/>
      <c r="W30" s="13"/>
      <c r="X30" s="13"/>
      <c r="Y30" s="13"/>
      <c r="Z30" s="11">
        <f t="shared" si="19"/>
        <v>33</v>
      </c>
      <c r="AA30" s="11">
        <v>11</v>
      </c>
      <c r="AB30" s="11">
        <v>22</v>
      </c>
      <c r="AC30" s="13">
        <f t="shared" si="20"/>
        <v>12.741312741312742</v>
      </c>
      <c r="AD30" s="11" t="s">
        <v>1</v>
      </c>
      <c r="AE30" s="11" t="s">
        <v>1</v>
      </c>
      <c r="AF30" s="11" t="s">
        <v>1</v>
      </c>
      <c r="AG30" s="13" t="s">
        <v>1</v>
      </c>
    </row>
    <row r="31" spans="1:33" hidden="1">
      <c r="A31" s="44"/>
      <c r="B31" s="8" t="s">
        <v>6</v>
      </c>
      <c r="C31" s="11">
        <f t="shared" si="12"/>
        <v>55</v>
      </c>
      <c r="D31" s="11">
        <v>29</v>
      </c>
      <c r="E31" s="11">
        <v>26</v>
      </c>
      <c r="F31" s="11">
        <f t="shared" si="13"/>
        <v>10</v>
      </c>
      <c r="G31" s="11">
        <v>7</v>
      </c>
      <c r="H31" s="11">
        <v>3</v>
      </c>
      <c r="I31" s="13">
        <f t="shared" si="14"/>
        <v>18.181818181818183</v>
      </c>
      <c r="J31" s="11">
        <f t="shared" si="15"/>
        <v>21</v>
      </c>
      <c r="K31" s="11">
        <v>10</v>
      </c>
      <c r="L31" s="11">
        <v>11</v>
      </c>
      <c r="M31" s="13">
        <f t="shared" si="16"/>
        <v>38.181818181818187</v>
      </c>
      <c r="N31" s="13"/>
      <c r="O31" s="13"/>
      <c r="P31" s="13"/>
      <c r="Q31" s="13"/>
      <c r="R31" s="11">
        <f t="shared" si="17"/>
        <v>17</v>
      </c>
      <c r="S31" s="11">
        <v>8</v>
      </c>
      <c r="T31" s="11">
        <v>9</v>
      </c>
      <c r="U31" s="13">
        <f t="shared" si="18"/>
        <v>30.909090909090907</v>
      </c>
      <c r="V31" s="13"/>
      <c r="W31" s="13"/>
      <c r="X31" s="13"/>
      <c r="Y31" s="13"/>
      <c r="Z31" s="11">
        <f t="shared" si="19"/>
        <v>7</v>
      </c>
      <c r="AA31" s="11">
        <v>4</v>
      </c>
      <c r="AB31" s="11">
        <v>3</v>
      </c>
      <c r="AC31" s="13">
        <f t="shared" si="20"/>
        <v>12.727272727272727</v>
      </c>
      <c r="AD31" s="11" t="s">
        <v>0</v>
      </c>
      <c r="AE31" s="11" t="s">
        <v>0</v>
      </c>
      <c r="AF31" s="11" t="s">
        <v>0</v>
      </c>
      <c r="AG31" s="13" t="s">
        <v>0</v>
      </c>
    </row>
    <row r="32" spans="1:33" hidden="1">
      <c r="A32" s="44">
        <v>15</v>
      </c>
      <c r="B32" s="8" t="s">
        <v>4</v>
      </c>
      <c r="C32" s="11">
        <f t="shared" si="12"/>
        <v>1374</v>
      </c>
      <c r="D32" s="11">
        <v>745</v>
      </c>
      <c r="E32" s="11">
        <v>629</v>
      </c>
      <c r="F32" s="11">
        <f t="shared" si="13"/>
        <v>702</v>
      </c>
      <c r="G32" s="11">
        <v>361</v>
      </c>
      <c r="H32" s="11">
        <v>341</v>
      </c>
      <c r="I32" s="13">
        <f t="shared" si="14"/>
        <v>51.091703056768559</v>
      </c>
      <c r="J32" s="11">
        <f t="shared" si="15"/>
        <v>513</v>
      </c>
      <c r="K32" s="11">
        <v>294</v>
      </c>
      <c r="L32" s="11">
        <v>219</v>
      </c>
      <c r="M32" s="13">
        <f t="shared" si="16"/>
        <v>37.336244541484717</v>
      </c>
      <c r="N32" s="13"/>
      <c r="O32" s="13"/>
      <c r="P32" s="13"/>
      <c r="Q32" s="13"/>
      <c r="R32" s="11">
        <f t="shared" si="17"/>
        <v>90</v>
      </c>
      <c r="S32" s="11">
        <v>53</v>
      </c>
      <c r="T32" s="11">
        <v>37</v>
      </c>
      <c r="U32" s="13">
        <f t="shared" si="18"/>
        <v>6.5502183406113534</v>
      </c>
      <c r="V32" s="13"/>
      <c r="W32" s="13"/>
      <c r="X32" s="13"/>
      <c r="Y32" s="13"/>
      <c r="Z32" s="11">
        <f t="shared" si="19"/>
        <v>69</v>
      </c>
      <c r="AA32" s="11">
        <v>37</v>
      </c>
      <c r="AB32" s="11">
        <v>32</v>
      </c>
      <c r="AC32" s="13">
        <f t="shared" si="20"/>
        <v>5.0218340611353707</v>
      </c>
      <c r="AD32" s="11" t="s">
        <v>19</v>
      </c>
      <c r="AE32" s="11" t="s">
        <v>19</v>
      </c>
      <c r="AF32" s="11" t="s">
        <v>19</v>
      </c>
      <c r="AG32" s="13" t="s">
        <v>19</v>
      </c>
    </row>
    <row r="33" spans="1:33" hidden="1">
      <c r="A33" s="44"/>
      <c r="B33" s="8" t="s">
        <v>5</v>
      </c>
      <c r="C33" s="11">
        <f t="shared" si="12"/>
        <v>215</v>
      </c>
      <c r="D33" s="11">
        <v>109</v>
      </c>
      <c r="E33" s="11">
        <v>106</v>
      </c>
      <c r="F33" s="11">
        <f t="shared" si="13"/>
        <v>32</v>
      </c>
      <c r="G33" s="11">
        <v>17</v>
      </c>
      <c r="H33" s="11">
        <v>15</v>
      </c>
      <c r="I33" s="13">
        <f t="shared" si="14"/>
        <v>14.883720930232558</v>
      </c>
      <c r="J33" s="11">
        <f t="shared" si="15"/>
        <v>109</v>
      </c>
      <c r="K33" s="11">
        <v>48</v>
      </c>
      <c r="L33" s="11">
        <v>61</v>
      </c>
      <c r="M33" s="13">
        <f t="shared" si="16"/>
        <v>50.697674418604656</v>
      </c>
      <c r="N33" s="13"/>
      <c r="O33" s="13"/>
      <c r="P33" s="13"/>
      <c r="Q33" s="13"/>
      <c r="R33" s="11">
        <f t="shared" si="17"/>
        <v>51</v>
      </c>
      <c r="S33" s="11">
        <v>33</v>
      </c>
      <c r="T33" s="11">
        <v>18</v>
      </c>
      <c r="U33" s="13">
        <f t="shared" si="18"/>
        <v>23.720930232558139</v>
      </c>
      <c r="V33" s="13"/>
      <c r="W33" s="13"/>
      <c r="X33" s="13"/>
      <c r="Y33" s="13"/>
      <c r="Z33" s="11">
        <f t="shared" si="19"/>
        <v>23</v>
      </c>
      <c r="AA33" s="11">
        <v>11</v>
      </c>
      <c r="AB33" s="11">
        <v>12</v>
      </c>
      <c r="AC33" s="13">
        <f t="shared" si="20"/>
        <v>10.697674418604651</v>
      </c>
      <c r="AD33" s="11" t="s">
        <v>1</v>
      </c>
      <c r="AE33" s="11" t="s">
        <v>1</v>
      </c>
      <c r="AF33" s="11" t="s">
        <v>1</v>
      </c>
      <c r="AG33" s="13" t="s">
        <v>1</v>
      </c>
    </row>
    <row r="34" spans="1:33" hidden="1">
      <c r="A34" s="44"/>
      <c r="B34" s="8" t="s">
        <v>6</v>
      </c>
      <c r="C34" s="11">
        <f t="shared" si="12"/>
        <v>51</v>
      </c>
      <c r="D34" s="11">
        <v>29</v>
      </c>
      <c r="E34" s="11">
        <v>22</v>
      </c>
      <c r="F34" s="11">
        <f t="shared" si="13"/>
        <v>16</v>
      </c>
      <c r="G34" s="11">
        <v>9</v>
      </c>
      <c r="H34" s="11">
        <v>7</v>
      </c>
      <c r="I34" s="13">
        <f t="shared" si="14"/>
        <v>31.372549019607842</v>
      </c>
      <c r="J34" s="11">
        <f t="shared" si="15"/>
        <v>17</v>
      </c>
      <c r="K34" s="11">
        <v>11</v>
      </c>
      <c r="L34" s="11">
        <v>6</v>
      </c>
      <c r="M34" s="13">
        <f t="shared" si="16"/>
        <v>33.333333333333329</v>
      </c>
      <c r="N34" s="13"/>
      <c r="O34" s="13"/>
      <c r="P34" s="13"/>
      <c r="Q34" s="13"/>
      <c r="R34" s="11">
        <f t="shared" si="17"/>
        <v>9</v>
      </c>
      <c r="S34" s="11">
        <v>6</v>
      </c>
      <c r="T34" s="11">
        <v>3</v>
      </c>
      <c r="U34" s="13">
        <f t="shared" si="18"/>
        <v>17.647058823529413</v>
      </c>
      <c r="V34" s="13"/>
      <c r="W34" s="13"/>
      <c r="X34" s="13"/>
      <c r="Y34" s="13"/>
      <c r="Z34" s="11">
        <f t="shared" si="19"/>
        <v>9</v>
      </c>
      <c r="AA34" s="11">
        <v>3</v>
      </c>
      <c r="AB34" s="11">
        <v>6</v>
      </c>
      <c r="AC34" s="13">
        <f t="shared" si="20"/>
        <v>17.647058823529413</v>
      </c>
      <c r="AD34" s="11" t="s">
        <v>0</v>
      </c>
      <c r="AE34" s="11" t="s">
        <v>0</v>
      </c>
      <c r="AF34" s="11" t="s">
        <v>0</v>
      </c>
      <c r="AG34" s="13" t="s">
        <v>0</v>
      </c>
    </row>
    <row r="35" spans="1:33" hidden="1">
      <c r="A35" s="44">
        <v>16</v>
      </c>
      <c r="B35" s="8" t="s">
        <v>4</v>
      </c>
      <c r="C35" s="11">
        <f t="shared" si="12"/>
        <v>1325</v>
      </c>
      <c r="D35" s="11">
        <v>691</v>
      </c>
      <c r="E35" s="11">
        <v>634</v>
      </c>
      <c r="F35" s="11">
        <f t="shared" si="13"/>
        <v>712</v>
      </c>
      <c r="G35" s="11">
        <v>341</v>
      </c>
      <c r="H35" s="11">
        <v>371</v>
      </c>
      <c r="I35" s="13">
        <f t="shared" si="14"/>
        <v>53.735849056603769</v>
      </c>
      <c r="J35" s="11">
        <f t="shared" si="15"/>
        <v>462</v>
      </c>
      <c r="K35" s="11">
        <v>257</v>
      </c>
      <c r="L35" s="11">
        <v>205</v>
      </c>
      <c r="M35" s="13">
        <f t="shared" si="16"/>
        <v>34.867924528301884</v>
      </c>
      <c r="N35" s="13"/>
      <c r="O35" s="13"/>
      <c r="P35" s="13"/>
      <c r="Q35" s="13"/>
      <c r="R35" s="11">
        <f t="shared" si="17"/>
        <v>99</v>
      </c>
      <c r="S35" s="11">
        <v>61</v>
      </c>
      <c r="T35" s="11">
        <v>38</v>
      </c>
      <c r="U35" s="13">
        <f t="shared" si="18"/>
        <v>7.4716981132075482</v>
      </c>
      <c r="V35" s="13"/>
      <c r="W35" s="13"/>
      <c r="X35" s="13"/>
      <c r="Y35" s="13"/>
      <c r="Z35" s="11">
        <f t="shared" si="19"/>
        <v>52</v>
      </c>
      <c r="AA35" s="11">
        <v>32</v>
      </c>
      <c r="AB35" s="11">
        <v>20</v>
      </c>
      <c r="AC35" s="13">
        <f t="shared" si="20"/>
        <v>3.9245283018867925</v>
      </c>
      <c r="AD35" s="11" t="s">
        <v>19</v>
      </c>
      <c r="AE35" s="11" t="s">
        <v>19</v>
      </c>
      <c r="AF35" s="11" t="s">
        <v>19</v>
      </c>
      <c r="AG35" s="13" t="s">
        <v>19</v>
      </c>
    </row>
    <row r="36" spans="1:33" hidden="1">
      <c r="A36" s="44"/>
      <c r="B36" s="8" t="s">
        <v>5</v>
      </c>
      <c r="C36" s="11">
        <f t="shared" si="12"/>
        <v>228</v>
      </c>
      <c r="D36" s="11">
        <v>108</v>
      </c>
      <c r="E36" s="11">
        <v>120</v>
      </c>
      <c r="F36" s="11">
        <f t="shared" si="13"/>
        <v>43</v>
      </c>
      <c r="G36" s="11">
        <v>16</v>
      </c>
      <c r="H36" s="11">
        <v>27</v>
      </c>
      <c r="I36" s="13">
        <f t="shared" si="14"/>
        <v>18.859649122807017</v>
      </c>
      <c r="J36" s="11">
        <f t="shared" si="15"/>
        <v>100</v>
      </c>
      <c r="K36" s="11">
        <v>47</v>
      </c>
      <c r="L36" s="11">
        <v>53</v>
      </c>
      <c r="M36" s="13">
        <f t="shared" si="16"/>
        <v>43.859649122807014</v>
      </c>
      <c r="N36" s="13"/>
      <c r="O36" s="13"/>
      <c r="P36" s="13"/>
      <c r="Q36" s="13"/>
      <c r="R36" s="11">
        <f t="shared" si="17"/>
        <v>81</v>
      </c>
      <c r="S36" s="11">
        <v>44</v>
      </c>
      <c r="T36" s="11">
        <v>37</v>
      </c>
      <c r="U36" s="13">
        <f t="shared" si="18"/>
        <v>35.526315789473685</v>
      </c>
      <c r="V36" s="13"/>
      <c r="W36" s="13"/>
      <c r="X36" s="13"/>
      <c r="Y36" s="13"/>
      <c r="Z36" s="11">
        <f t="shared" si="19"/>
        <v>4</v>
      </c>
      <c r="AA36" s="11">
        <v>1</v>
      </c>
      <c r="AB36" s="11">
        <v>3</v>
      </c>
      <c r="AC36" s="13">
        <f t="shared" si="20"/>
        <v>1.7543859649122806</v>
      </c>
      <c r="AD36" s="11" t="s">
        <v>1</v>
      </c>
      <c r="AE36" s="11" t="s">
        <v>1</v>
      </c>
      <c r="AF36" s="11" t="s">
        <v>1</v>
      </c>
      <c r="AG36" s="13" t="s">
        <v>1</v>
      </c>
    </row>
    <row r="37" spans="1:33" hidden="1">
      <c r="A37" s="44"/>
      <c r="B37" s="8" t="s">
        <v>6</v>
      </c>
      <c r="C37" s="11">
        <f t="shared" si="12"/>
        <v>85</v>
      </c>
      <c r="D37" s="11">
        <v>54</v>
      </c>
      <c r="E37" s="11">
        <v>31</v>
      </c>
      <c r="F37" s="11">
        <f t="shared" si="13"/>
        <v>29</v>
      </c>
      <c r="G37" s="11">
        <v>20</v>
      </c>
      <c r="H37" s="11">
        <v>9</v>
      </c>
      <c r="I37" s="13">
        <f t="shared" si="14"/>
        <v>34.117647058823529</v>
      </c>
      <c r="J37" s="11">
        <f t="shared" si="15"/>
        <v>26</v>
      </c>
      <c r="K37" s="11">
        <v>15</v>
      </c>
      <c r="L37" s="11">
        <v>11</v>
      </c>
      <c r="M37" s="13">
        <f t="shared" si="16"/>
        <v>30.588235294117649</v>
      </c>
      <c r="N37" s="13"/>
      <c r="O37" s="13"/>
      <c r="P37" s="13"/>
      <c r="Q37" s="13"/>
      <c r="R37" s="11">
        <f t="shared" si="17"/>
        <v>14</v>
      </c>
      <c r="S37" s="11">
        <v>10</v>
      </c>
      <c r="T37" s="11">
        <v>4</v>
      </c>
      <c r="U37" s="13">
        <f t="shared" si="18"/>
        <v>16.470588235294116</v>
      </c>
      <c r="V37" s="13"/>
      <c r="W37" s="13"/>
      <c r="X37" s="13"/>
      <c r="Y37" s="13"/>
      <c r="Z37" s="11">
        <f t="shared" si="19"/>
        <v>16</v>
      </c>
      <c r="AA37" s="11">
        <v>9</v>
      </c>
      <c r="AB37" s="11">
        <v>7</v>
      </c>
      <c r="AC37" s="13">
        <f t="shared" si="20"/>
        <v>18.823529411764707</v>
      </c>
      <c r="AD37" s="11" t="s">
        <v>0</v>
      </c>
      <c r="AE37" s="11" t="s">
        <v>0</v>
      </c>
      <c r="AF37" s="11" t="s">
        <v>0</v>
      </c>
      <c r="AG37" s="13" t="s">
        <v>0</v>
      </c>
    </row>
    <row r="38" spans="1:33" hidden="1">
      <c r="A38" s="45">
        <v>17</v>
      </c>
      <c r="B38" s="8" t="s">
        <v>4</v>
      </c>
      <c r="C38" s="11">
        <f t="shared" si="12"/>
        <v>1607</v>
      </c>
      <c r="D38" s="11">
        <v>883</v>
      </c>
      <c r="E38" s="11">
        <v>724</v>
      </c>
      <c r="F38" s="11">
        <f t="shared" si="13"/>
        <v>773</v>
      </c>
      <c r="G38" s="11">
        <v>416</v>
      </c>
      <c r="H38" s="11">
        <v>357</v>
      </c>
      <c r="I38" s="13">
        <f t="shared" si="14"/>
        <v>48.102053515868079</v>
      </c>
      <c r="J38" s="11">
        <f t="shared" si="15"/>
        <v>571</v>
      </c>
      <c r="K38" s="11">
        <v>308</v>
      </c>
      <c r="L38" s="11">
        <v>263</v>
      </c>
      <c r="M38" s="13">
        <f t="shared" si="16"/>
        <v>35.532047293092717</v>
      </c>
      <c r="N38" s="13"/>
      <c r="O38" s="13"/>
      <c r="P38" s="13"/>
      <c r="Q38" s="13"/>
      <c r="R38" s="11">
        <f t="shared" si="17"/>
        <v>195</v>
      </c>
      <c r="S38" s="11">
        <v>123</v>
      </c>
      <c r="T38" s="11">
        <v>72</v>
      </c>
      <c r="U38" s="13">
        <f t="shared" si="18"/>
        <v>12.134411947728687</v>
      </c>
      <c r="V38" s="13"/>
      <c r="W38" s="13"/>
      <c r="X38" s="13"/>
      <c r="Y38" s="13"/>
      <c r="Z38" s="11">
        <f t="shared" si="19"/>
        <v>68</v>
      </c>
      <c r="AA38" s="11">
        <v>36</v>
      </c>
      <c r="AB38" s="11">
        <v>32</v>
      </c>
      <c r="AC38" s="13">
        <f t="shared" si="20"/>
        <v>4.2314872433105162</v>
      </c>
      <c r="AD38" s="11" t="s">
        <v>19</v>
      </c>
      <c r="AE38" s="11" t="s">
        <v>19</v>
      </c>
      <c r="AF38" s="11" t="s">
        <v>19</v>
      </c>
      <c r="AG38" s="13" t="s">
        <v>19</v>
      </c>
    </row>
    <row r="39" spans="1:33" hidden="1">
      <c r="A39" s="45"/>
      <c r="B39" s="8" t="s">
        <v>5</v>
      </c>
      <c r="C39" s="11">
        <f t="shared" si="12"/>
        <v>1607</v>
      </c>
      <c r="D39" s="11">
        <f>SUM(F38,J38,R38,Z38,AD38,)</f>
        <v>1607</v>
      </c>
      <c r="E39" s="11"/>
      <c r="F39" s="11">
        <f t="shared" si="13"/>
        <v>0</v>
      </c>
      <c r="G39" s="11"/>
      <c r="H39" s="11"/>
      <c r="I39" s="13">
        <f t="shared" si="14"/>
        <v>0</v>
      </c>
      <c r="J39" s="11">
        <f t="shared" si="15"/>
        <v>0</v>
      </c>
      <c r="K39" s="11"/>
      <c r="L39" s="11"/>
      <c r="M39" s="13">
        <f t="shared" si="16"/>
        <v>0</v>
      </c>
      <c r="N39" s="13"/>
      <c r="O39" s="13"/>
      <c r="P39" s="13"/>
      <c r="Q39" s="13"/>
      <c r="R39" s="11">
        <f t="shared" si="17"/>
        <v>0</v>
      </c>
      <c r="S39" s="11"/>
      <c r="T39" s="11"/>
      <c r="U39" s="13">
        <f t="shared" si="18"/>
        <v>0</v>
      </c>
      <c r="V39" s="13"/>
      <c r="W39" s="13"/>
      <c r="X39" s="13"/>
      <c r="Y39" s="13"/>
      <c r="Z39" s="11">
        <f t="shared" si="19"/>
        <v>0</v>
      </c>
      <c r="AA39" s="11"/>
      <c r="AB39" s="11"/>
      <c r="AC39" s="13">
        <f t="shared" si="20"/>
        <v>0</v>
      </c>
      <c r="AD39" s="11">
        <f>SUM(AE39:AF39)</f>
        <v>0</v>
      </c>
      <c r="AE39" s="11"/>
      <c r="AF39" s="11"/>
      <c r="AG39" s="13">
        <f>AD39/C39*100</f>
        <v>0</v>
      </c>
    </row>
    <row r="40" spans="1:33" ht="14.25" hidden="1" thickBot="1">
      <c r="A40" s="46"/>
      <c r="B40" s="9" t="s">
        <v>6</v>
      </c>
      <c r="C40" s="12">
        <f t="shared" si="12"/>
        <v>0</v>
      </c>
      <c r="D40" s="12"/>
      <c r="E40" s="12"/>
      <c r="F40" s="12">
        <f t="shared" si="13"/>
        <v>0</v>
      </c>
      <c r="G40" s="12"/>
      <c r="H40" s="12"/>
      <c r="I40" s="14" t="e">
        <f t="shared" si="14"/>
        <v>#DIV/0!</v>
      </c>
      <c r="J40" s="12">
        <f t="shared" si="15"/>
        <v>0</v>
      </c>
      <c r="K40" s="12"/>
      <c r="L40" s="12"/>
      <c r="M40" s="14" t="e">
        <f t="shared" si="16"/>
        <v>#DIV/0!</v>
      </c>
      <c r="N40" s="14"/>
      <c r="O40" s="14"/>
      <c r="P40" s="14"/>
      <c r="Q40" s="14"/>
      <c r="R40" s="12">
        <f t="shared" si="17"/>
        <v>0</v>
      </c>
      <c r="S40" s="12"/>
      <c r="T40" s="12"/>
      <c r="U40" s="14" t="e">
        <f t="shared" si="18"/>
        <v>#DIV/0!</v>
      </c>
      <c r="V40" s="14"/>
      <c r="W40" s="14"/>
      <c r="X40" s="14"/>
      <c r="Y40" s="14"/>
      <c r="Z40" s="12">
        <f t="shared" si="19"/>
        <v>0</v>
      </c>
      <c r="AA40" s="12"/>
      <c r="AB40" s="12"/>
      <c r="AC40" s="14" t="e">
        <f t="shared" si="20"/>
        <v>#DIV/0!</v>
      </c>
      <c r="AD40" s="12">
        <f>SUM(AE40:AF40)</f>
        <v>0</v>
      </c>
      <c r="AE40" s="12"/>
      <c r="AF40" s="12"/>
      <c r="AG40" s="14" t="e">
        <f>AD40/C40*100</f>
        <v>#DIV/0!</v>
      </c>
    </row>
  </sheetData>
  <mergeCells count="17">
    <mergeCell ref="V5:Y7"/>
    <mergeCell ref="B2:B4"/>
    <mergeCell ref="C2:E3"/>
    <mergeCell ref="A35:A37"/>
    <mergeCell ref="A38:A40"/>
    <mergeCell ref="A26:A28"/>
    <mergeCell ref="A29:A31"/>
    <mergeCell ref="A32:A34"/>
    <mergeCell ref="A2:A4"/>
    <mergeCell ref="F2:I3"/>
    <mergeCell ref="AD2:AG3"/>
    <mergeCell ref="J2:J3"/>
    <mergeCell ref="K2:M3"/>
    <mergeCell ref="R2:U3"/>
    <mergeCell ref="Z2:AC3"/>
    <mergeCell ref="N2:Q3"/>
    <mergeCell ref="V2:Y3"/>
  </mergeCells>
  <phoneticPr fontId="2"/>
  <pageMargins left="0.78740157480314965" right="0.59055118110236227" top="0.98425196850393704" bottom="0.98425196850393704" header="0.51181102362204722" footer="0.51181102362204722"/>
  <pageSetup paperSize="8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20-11</vt:lpstr>
      <vt:lpstr>'20-11'!Print_Area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2017-09-27T02:52:34Z</cp:lastPrinted>
  <dcterms:created xsi:type="dcterms:W3CDTF">1997-01-08T22:48:59Z</dcterms:created>
  <dcterms:modified xsi:type="dcterms:W3CDTF">2023-02-28T07:19:12Z</dcterms:modified>
</cp:coreProperties>
</file>