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mc:AlternateContent xmlns:mc="http://schemas.openxmlformats.org/markup-compatibility/2006">
    <mc:Choice Requires="x15">
      <x15ac:absPath xmlns:x15ac="http://schemas.microsoft.com/office/spreadsheetml/2010/11/ac" url="\\city.saku-int.nagano.jp\userdata\redirect\y2143\Downloads\H28\"/>
    </mc:Choice>
  </mc:AlternateContent>
  <xr:revisionPtr revIDLastSave="0" documentId="8_{CB542881-9354-4BB1-A1BF-348EB29357FE}" xr6:coauthVersionLast="36" xr6:coauthVersionMax="36" xr10:uidLastSave="{00000000-0000-0000-0000-000000000000}"/>
  <bookViews>
    <workbookView xWindow="0" yWindow="0" windowWidth="19980" windowHeight="9180"/>
  </bookViews>
  <sheets>
    <sheet name="24-06" sheetId="18" r:id="rId1"/>
    <sheet name="24-1" sheetId="1" state="hidden" r:id="rId2"/>
    <sheet name="24-2" sheetId="2" state="hidden" r:id="rId3"/>
    <sheet name="24-3" sheetId="13" state="hidden" r:id="rId4"/>
    <sheet name="24-4" sheetId="4" state="hidden" r:id="rId5"/>
    <sheet name="24-5" sheetId="17" state="hidden" r:id="rId6"/>
    <sheet name="24-6" sheetId="5" state="hidden" r:id="rId7"/>
    <sheet name="24-11" sheetId="9" state="hidden" r:id="rId8"/>
    <sheet name="24-12" sheetId="10" state="hidden" r:id="rId9"/>
    <sheet name="24-13" sheetId="8" state="hidden" r:id="rId10"/>
  </sheets>
  <definedNames>
    <definedName name="_xlnm.Print_Area" localSheetId="1">'24-1'!$A$1:$O$11</definedName>
    <definedName name="_xlnm.Print_Area" localSheetId="8">'24-12'!$A$1:$N$115</definedName>
    <definedName name="_xlnm.Print_Area" localSheetId="2">'24-2'!$A$1:$Y$11</definedName>
  </definedNames>
  <calcPr calcId="191029"/>
</workbook>
</file>

<file path=xl/calcChain.xml><?xml version="1.0" encoding="utf-8"?>
<calcChain xmlns="http://schemas.openxmlformats.org/spreadsheetml/2006/main">
  <c r="D9" i="2" l="1"/>
  <c r="F9" i="2"/>
  <c r="H9" i="2"/>
  <c r="J9" i="2"/>
  <c r="K9" i="2" s="1"/>
  <c r="L9" i="2"/>
  <c r="N9" i="2"/>
  <c r="P9" i="2"/>
  <c r="R9" i="2"/>
  <c r="T9" i="2"/>
  <c r="V9" i="2"/>
  <c r="X9" i="2"/>
  <c r="B9" i="2"/>
  <c r="S9" i="2" s="1"/>
  <c r="U9" i="2"/>
  <c r="B20" i="2"/>
  <c r="K20" i="2" s="1"/>
  <c r="C7" i="9"/>
  <c r="D7" i="9"/>
  <c r="F7" i="9"/>
  <c r="G7" i="9"/>
  <c r="H7" i="9"/>
  <c r="C8" i="9"/>
  <c r="D8" i="9"/>
  <c r="F8" i="9"/>
  <c r="G8" i="9"/>
  <c r="H8" i="9"/>
  <c r="B7" i="9"/>
  <c r="B8" i="9"/>
  <c r="M15" i="5"/>
  <c r="M14" i="5"/>
  <c r="M13" i="5"/>
  <c r="M12" i="5"/>
  <c r="L15" i="5"/>
  <c r="L14" i="5"/>
  <c r="L13" i="5"/>
  <c r="L12" i="5"/>
  <c r="K15" i="5"/>
  <c r="K14" i="5"/>
  <c r="K13" i="5"/>
  <c r="K12" i="5"/>
  <c r="J15" i="5"/>
  <c r="J14" i="5"/>
  <c r="J13" i="5"/>
  <c r="J12" i="5"/>
  <c r="I15" i="5"/>
  <c r="I14" i="5"/>
  <c r="I13" i="5"/>
  <c r="I12" i="5"/>
  <c r="H15" i="5"/>
  <c r="H14" i="5"/>
  <c r="H13" i="5"/>
  <c r="H12" i="5"/>
  <c r="G15" i="5"/>
  <c r="G14" i="5"/>
  <c r="G13" i="5"/>
  <c r="G12" i="5"/>
  <c r="F15" i="5"/>
  <c r="F14" i="5"/>
  <c r="F13" i="5"/>
  <c r="F12" i="5"/>
  <c r="E15" i="5"/>
  <c r="E14" i="5"/>
  <c r="E13" i="5"/>
  <c r="E12" i="5"/>
  <c r="D15" i="5"/>
  <c r="D14" i="5"/>
  <c r="D13" i="5"/>
  <c r="D12" i="5"/>
  <c r="G18" i="5"/>
  <c r="H18" i="5"/>
  <c r="I18" i="5"/>
  <c r="J18" i="5"/>
  <c r="K18" i="5"/>
  <c r="L18" i="5"/>
  <c r="M18" i="5"/>
  <c r="F18" i="5"/>
  <c r="E18" i="5"/>
  <c r="D18" i="5"/>
  <c r="E10" i="8"/>
  <c r="E9" i="8"/>
  <c r="E8" i="8"/>
  <c r="E7" i="8"/>
  <c r="E6" i="8"/>
  <c r="C6" i="8"/>
  <c r="D10" i="8"/>
  <c r="C10" i="8" s="1"/>
  <c r="D9" i="8"/>
  <c r="C9" i="8" s="1"/>
  <c r="D8" i="8"/>
  <c r="C8" i="8" s="1"/>
  <c r="D7" i="8"/>
  <c r="D6" i="8"/>
  <c r="B7" i="8"/>
  <c r="B8" i="8"/>
  <c r="B9" i="8"/>
  <c r="B10" i="8"/>
  <c r="B6" i="8"/>
  <c r="B54" i="1"/>
  <c r="M54" i="1" s="1"/>
  <c r="B53" i="1"/>
  <c r="M53" i="1" s="1"/>
  <c r="B52" i="1"/>
  <c r="M52" i="1" s="1"/>
  <c r="B51" i="1"/>
  <c r="M51" i="1" s="1"/>
  <c r="B43" i="1"/>
  <c r="M43" i="1"/>
  <c r="B42" i="1"/>
  <c r="M42" i="1"/>
  <c r="B41" i="1"/>
  <c r="M41" i="1"/>
  <c r="B40" i="1"/>
  <c r="E40" i="1" s="1"/>
  <c r="M40" i="1"/>
  <c r="B17" i="1"/>
  <c r="O17" i="1" s="1"/>
  <c r="M17" i="1"/>
  <c r="B18" i="1"/>
  <c r="O18" i="1" s="1"/>
  <c r="M18" i="1"/>
  <c r="B19" i="1"/>
  <c r="K19" i="1" s="1"/>
  <c r="M19" i="1"/>
  <c r="B20" i="1"/>
  <c r="M20" i="1"/>
  <c r="B29" i="1"/>
  <c r="G29" i="1" s="1"/>
  <c r="B30" i="1"/>
  <c r="I30" i="1" s="1"/>
  <c r="M30" i="1"/>
  <c r="B31" i="1"/>
  <c r="O31" i="1" s="1"/>
  <c r="M31" i="1"/>
  <c r="B32" i="1"/>
  <c r="O32" i="1" s="1"/>
  <c r="B21" i="1"/>
  <c r="M21" i="1" s="1"/>
  <c r="L9" i="1"/>
  <c r="D9" i="1"/>
  <c r="B9" i="1"/>
  <c r="F9" i="1"/>
  <c r="H9" i="1"/>
  <c r="J9" i="1"/>
  <c r="N9" i="1"/>
  <c r="X8" i="2"/>
  <c r="X7" i="2"/>
  <c r="X6" i="2"/>
  <c r="X5" i="2"/>
  <c r="V8" i="2"/>
  <c r="V7" i="2"/>
  <c r="V6" i="2"/>
  <c r="V5" i="2"/>
  <c r="T8" i="2"/>
  <c r="T7" i="2"/>
  <c r="T6" i="2"/>
  <c r="T5" i="2"/>
  <c r="R8" i="2"/>
  <c r="R7" i="2"/>
  <c r="R6" i="2"/>
  <c r="R5" i="2"/>
  <c r="P8" i="2"/>
  <c r="P7" i="2"/>
  <c r="P6" i="2"/>
  <c r="P5" i="2"/>
  <c r="N8" i="2"/>
  <c r="O8" i="2" s="1"/>
  <c r="N7" i="2"/>
  <c r="B7" i="2" s="1"/>
  <c r="N6" i="2"/>
  <c r="N5" i="2"/>
  <c r="B5" i="2" s="1"/>
  <c r="L8" i="2"/>
  <c r="L7" i="2"/>
  <c r="L6" i="2"/>
  <c r="L5" i="2"/>
  <c r="J8" i="2"/>
  <c r="J7" i="2"/>
  <c r="J6" i="2"/>
  <c r="J5" i="2"/>
  <c r="H8" i="2"/>
  <c r="H7" i="2"/>
  <c r="H6" i="2"/>
  <c r="H5" i="2"/>
  <c r="F8" i="2"/>
  <c r="F7" i="2"/>
  <c r="F6" i="2"/>
  <c r="F5" i="2"/>
  <c r="D6" i="2"/>
  <c r="D7" i="2"/>
  <c r="D8" i="2"/>
  <c r="B8" i="2" s="1"/>
  <c r="D5" i="2"/>
  <c r="B53" i="2"/>
  <c r="G53" i="2" s="1"/>
  <c r="Y53" i="2"/>
  <c r="B52" i="2"/>
  <c r="S52" i="2" s="1"/>
  <c r="Y52" i="2"/>
  <c r="B51" i="2"/>
  <c r="M51" i="2" s="1"/>
  <c r="B50" i="2"/>
  <c r="I50" i="2" s="1"/>
  <c r="Y50" i="2"/>
  <c r="B42" i="2"/>
  <c r="I42" i="2" s="1"/>
  <c r="Y42" i="2"/>
  <c r="B41" i="2"/>
  <c r="Y41" i="2" s="1"/>
  <c r="B40" i="2"/>
  <c r="Y40" i="2"/>
  <c r="B39" i="2"/>
  <c r="W39" i="2" s="1"/>
  <c r="G39" i="2"/>
  <c r="B31" i="2"/>
  <c r="Y31" i="2"/>
  <c r="B30" i="2"/>
  <c r="Y30" i="2"/>
  <c r="S30" i="2"/>
  <c r="O30" i="2"/>
  <c r="B29" i="2"/>
  <c r="M29" i="2" s="1"/>
  <c r="Y29" i="2"/>
  <c r="G29" i="2"/>
  <c r="B28" i="2"/>
  <c r="U28" i="2" s="1"/>
  <c r="Y28" i="2"/>
  <c r="W28" i="2"/>
  <c r="S28" i="2"/>
  <c r="O28" i="2"/>
  <c r="K28" i="2"/>
  <c r="G28" i="2"/>
  <c r="W20" i="2"/>
  <c r="U20" i="2"/>
  <c r="S20" i="2"/>
  <c r="Q20" i="2"/>
  <c r="O20" i="2"/>
  <c r="M20" i="2"/>
  <c r="B19" i="2"/>
  <c r="W19" i="2" s="1"/>
  <c r="Q19" i="2"/>
  <c r="O19" i="2"/>
  <c r="M19" i="2"/>
  <c r="K19" i="2"/>
  <c r="I19" i="2"/>
  <c r="G19" i="2"/>
  <c r="E19" i="2"/>
  <c r="B18" i="2"/>
  <c r="W18" i="2"/>
  <c r="Y18" i="2"/>
  <c r="U18" i="2"/>
  <c r="S18" i="2"/>
  <c r="Q18" i="2"/>
  <c r="O18" i="2"/>
  <c r="M18" i="2"/>
  <c r="K18" i="2"/>
  <c r="I18" i="2"/>
  <c r="G18" i="2"/>
  <c r="E18" i="2"/>
  <c r="B17" i="2"/>
  <c r="Q17" i="2" s="1"/>
  <c r="Y17" i="2"/>
  <c r="W17" i="2"/>
  <c r="B16" i="2"/>
  <c r="U16" i="2"/>
  <c r="Y16" i="2"/>
  <c r="W16" i="2"/>
  <c r="S16" i="2"/>
  <c r="Q16" i="2"/>
  <c r="O16" i="2"/>
  <c r="M16" i="2"/>
  <c r="K16" i="2"/>
  <c r="I16" i="2"/>
  <c r="G16" i="2"/>
  <c r="E16" i="2"/>
  <c r="W9" i="2"/>
  <c r="O9" i="2"/>
  <c r="E9" i="2"/>
  <c r="N8" i="1"/>
  <c r="N7" i="1"/>
  <c r="N6" i="1"/>
  <c r="N5" i="1"/>
  <c r="L8" i="1"/>
  <c r="L7" i="1"/>
  <c r="L6" i="1"/>
  <c r="L5" i="1"/>
  <c r="M5" i="1" s="1"/>
  <c r="J8" i="1"/>
  <c r="K8" i="1" s="1"/>
  <c r="J7" i="1"/>
  <c r="J6" i="1"/>
  <c r="J5" i="1"/>
  <c r="H8" i="1"/>
  <c r="I8" i="1" s="1"/>
  <c r="H7" i="1"/>
  <c r="H6" i="1"/>
  <c r="H5" i="1"/>
  <c r="F8" i="1"/>
  <c r="G8" i="1" s="1"/>
  <c r="F7" i="1"/>
  <c r="F6" i="1"/>
  <c r="F5" i="1"/>
  <c r="D6" i="1"/>
  <c r="B6" i="1" s="1"/>
  <c r="D7" i="1"/>
  <c r="D8" i="1"/>
  <c r="E8" i="1" s="1"/>
  <c r="D5" i="1"/>
  <c r="K54" i="1"/>
  <c r="I54" i="1"/>
  <c r="G54" i="1"/>
  <c r="E54" i="1"/>
  <c r="O53" i="1"/>
  <c r="K53" i="1"/>
  <c r="I53" i="1"/>
  <c r="G53" i="1"/>
  <c r="E53" i="1"/>
  <c r="O52" i="1"/>
  <c r="K52" i="1"/>
  <c r="I52" i="1"/>
  <c r="G52" i="1"/>
  <c r="E52" i="1"/>
  <c r="O51" i="1"/>
  <c r="K51" i="1"/>
  <c r="I51" i="1"/>
  <c r="G51" i="1"/>
  <c r="E51" i="1"/>
  <c r="O43" i="1"/>
  <c r="K43" i="1"/>
  <c r="I43" i="1"/>
  <c r="G43" i="1"/>
  <c r="E43" i="1"/>
  <c r="O42" i="1"/>
  <c r="K42" i="1"/>
  <c r="I42" i="1"/>
  <c r="G42" i="1"/>
  <c r="E42" i="1"/>
  <c r="O41" i="1"/>
  <c r="K41" i="1"/>
  <c r="I41" i="1"/>
  <c r="G41" i="1"/>
  <c r="E41" i="1"/>
  <c r="O40" i="1"/>
  <c r="K40" i="1"/>
  <c r="I40" i="1"/>
  <c r="G40" i="1"/>
  <c r="I21" i="1"/>
  <c r="O20" i="1"/>
  <c r="K20" i="1"/>
  <c r="I20" i="1"/>
  <c r="G20" i="1"/>
  <c r="E20" i="1"/>
  <c r="O19" i="1"/>
  <c r="M6" i="1"/>
  <c r="M7" i="1"/>
  <c r="C7" i="8"/>
  <c r="C5" i="8"/>
  <c r="B8" i="1"/>
  <c r="O8" i="1"/>
  <c r="M8" i="1"/>
  <c r="C52" i="8"/>
  <c r="C41" i="8"/>
  <c r="C30" i="8"/>
  <c r="C18" i="8"/>
  <c r="Q29" i="2"/>
  <c r="E30" i="2"/>
  <c r="I30" i="2"/>
  <c r="M30" i="2"/>
  <c r="Q30" i="2"/>
  <c r="U30" i="2"/>
  <c r="I31" i="2"/>
  <c r="I39" i="2"/>
  <c r="M39" i="2"/>
  <c r="Q39" i="2"/>
  <c r="U39" i="2"/>
  <c r="U40" i="2"/>
  <c r="S31" i="2"/>
  <c r="E39" i="2"/>
  <c r="K39" i="2"/>
  <c r="S39" i="2"/>
  <c r="G9" i="1"/>
  <c r="K9" i="1"/>
  <c r="I9" i="1"/>
  <c r="M9" i="1"/>
  <c r="K41" i="2"/>
  <c r="S41" i="2"/>
  <c r="U31" i="2"/>
  <c r="E31" i="2"/>
  <c r="G9" i="2"/>
  <c r="Q9" i="2"/>
  <c r="Y9" i="2"/>
  <c r="O29" i="2"/>
  <c r="G30" i="2"/>
  <c r="W30" i="2"/>
  <c r="O31" i="2"/>
  <c r="K40" i="2"/>
  <c r="S40" i="2"/>
  <c r="E41" i="2"/>
  <c r="M41" i="2"/>
  <c r="U41" i="2"/>
  <c r="Q40" i="2"/>
  <c r="K31" i="2"/>
  <c r="S29" i="2"/>
  <c r="Q31" i="2"/>
  <c r="I29" i="2"/>
  <c r="U19" i="2"/>
  <c r="W29" i="2"/>
  <c r="K30" i="2"/>
  <c r="W31" i="2"/>
  <c r="E40" i="2"/>
  <c r="M40" i="2"/>
  <c r="W40" i="2"/>
  <c r="G41" i="2"/>
  <c r="O41" i="2"/>
  <c r="W41" i="2"/>
  <c r="G31" i="2"/>
  <c r="I40" i="2"/>
  <c r="S53" i="2"/>
  <c r="K29" i="2"/>
  <c r="M31" i="2"/>
  <c r="U29" i="2"/>
  <c r="E29" i="2"/>
  <c r="M9" i="2"/>
  <c r="G40" i="2"/>
  <c r="O40" i="2"/>
  <c r="I41" i="2"/>
  <c r="Q41" i="2"/>
  <c r="Q5" i="2" l="1"/>
  <c r="S5" i="2"/>
  <c r="W5" i="2"/>
  <c r="I5" i="2"/>
  <c r="M5" i="2"/>
  <c r="Y5" i="2"/>
  <c r="U5" i="2"/>
  <c r="K5" i="2"/>
  <c r="E5" i="2"/>
  <c r="G5" i="2"/>
  <c r="M7" i="2"/>
  <c r="K7" i="2"/>
  <c r="Y7" i="2"/>
  <c r="I7" i="2"/>
  <c r="S7" i="2"/>
  <c r="W7" i="2"/>
  <c r="Q7" i="2"/>
  <c r="E7" i="2"/>
  <c r="Y8" i="2"/>
  <c r="Q8" i="2"/>
  <c r="G8" i="2"/>
  <c r="U8" i="2"/>
  <c r="K8" i="2"/>
  <c r="I8" i="2"/>
  <c r="M8" i="2"/>
  <c r="E8" i="2"/>
  <c r="S8" i="2"/>
  <c r="W8" i="2"/>
  <c r="G7" i="2"/>
  <c r="U7" i="2"/>
  <c r="I6" i="1"/>
  <c r="G6" i="1"/>
  <c r="K6" i="1"/>
  <c r="O6" i="1"/>
  <c r="S17" i="2"/>
  <c r="O7" i="2"/>
  <c r="U17" i="2"/>
  <c r="M32" i="1"/>
  <c r="Y51" i="2"/>
  <c r="E21" i="1"/>
  <c r="O54" i="1"/>
  <c r="Y20" i="2"/>
  <c r="G21" i="1"/>
  <c r="B5" i="1"/>
  <c r="M29" i="1"/>
  <c r="Q28" i="2"/>
  <c r="E17" i="1"/>
  <c r="K50" i="2"/>
  <c r="E53" i="2"/>
  <c r="I28" i="2"/>
  <c r="K30" i="1"/>
  <c r="E29" i="1"/>
  <c r="O53" i="2"/>
  <c r="G17" i="1"/>
  <c r="G52" i="2"/>
  <c r="U51" i="2"/>
  <c r="K53" i="2"/>
  <c r="E28" i="2"/>
  <c r="I17" i="1"/>
  <c r="O30" i="1"/>
  <c r="S50" i="2"/>
  <c r="B7" i="1"/>
  <c r="E7" i="1" s="1"/>
  <c r="E30" i="1"/>
  <c r="W52" i="2"/>
  <c r="K17" i="1"/>
  <c r="O5" i="2"/>
  <c r="S42" i="2"/>
  <c r="I29" i="1"/>
  <c r="E6" i="1"/>
  <c r="Q53" i="2"/>
  <c r="E31" i="1"/>
  <c r="I53" i="2"/>
  <c r="O51" i="2"/>
  <c r="E51" i="2"/>
  <c r="K52" i="2"/>
  <c r="G31" i="1"/>
  <c r="M53" i="2"/>
  <c r="Q52" i="2"/>
  <c r="U50" i="2"/>
  <c r="E18" i="1"/>
  <c r="I31" i="1"/>
  <c r="K29" i="1"/>
  <c r="W51" i="2"/>
  <c r="G51" i="2"/>
  <c r="S51" i="2"/>
  <c r="I52" i="2"/>
  <c r="W50" i="2"/>
  <c r="M50" i="2"/>
  <c r="K51" i="2"/>
  <c r="G18" i="1"/>
  <c r="K31" i="1"/>
  <c r="S19" i="2"/>
  <c r="O39" i="2"/>
  <c r="G30" i="1"/>
  <c r="Q51" i="2"/>
  <c r="O50" i="2"/>
  <c r="E50" i="2"/>
  <c r="I18" i="1"/>
  <c r="E17" i="2"/>
  <c r="Y19" i="2"/>
  <c r="Y39" i="2"/>
  <c r="B6" i="2"/>
  <c r="M52" i="2"/>
  <c r="E52" i="2"/>
  <c r="I51" i="2"/>
  <c r="G50" i="2"/>
  <c r="U42" i="2"/>
  <c r="K18" i="1"/>
  <c r="E32" i="1"/>
  <c r="G17" i="2"/>
  <c r="O21" i="1"/>
  <c r="K42" i="2"/>
  <c r="W53" i="2"/>
  <c r="O52" i="2"/>
  <c r="Q50" i="2"/>
  <c r="W42" i="2"/>
  <c r="M42" i="2"/>
  <c r="G32" i="1"/>
  <c r="I17" i="2"/>
  <c r="U53" i="2"/>
  <c r="U52" i="2"/>
  <c r="O42" i="2"/>
  <c r="E42" i="2"/>
  <c r="E19" i="1"/>
  <c r="I32" i="1"/>
  <c r="K17" i="2"/>
  <c r="E20" i="2"/>
  <c r="O29" i="1"/>
  <c r="Q42" i="2"/>
  <c r="G19" i="1"/>
  <c r="K32" i="1"/>
  <c r="M17" i="2"/>
  <c r="G20" i="2"/>
  <c r="M28" i="2"/>
  <c r="G42" i="2"/>
  <c r="I19" i="1"/>
  <c r="O17" i="2"/>
  <c r="I20" i="2"/>
  <c r="K21" i="1"/>
  <c r="K5" i="1" l="1"/>
  <c r="O5" i="1"/>
  <c r="I6" i="2"/>
  <c r="K6" i="2"/>
  <c r="Y6" i="2"/>
  <c r="G6" i="2"/>
  <c r="E6" i="2"/>
  <c r="M6" i="2"/>
  <c r="W6" i="2"/>
  <c r="E5" i="1"/>
  <c r="I5" i="1"/>
  <c r="G5" i="1"/>
  <c r="U6" i="2"/>
  <c r="S6" i="2"/>
  <c r="Q6" i="2"/>
  <c r="O7" i="1"/>
  <c r="G7" i="1"/>
  <c r="K7" i="1"/>
  <c r="I7" i="1"/>
  <c r="O6" i="2"/>
</calcChain>
</file>

<file path=xl/sharedStrings.xml><?xml version="1.0" encoding="utf-8"?>
<sst xmlns="http://schemas.openxmlformats.org/spreadsheetml/2006/main" count="1069" uniqueCount="212">
  <si>
    <t>273　一般会計歳入状況</t>
    <rPh sb="4" eb="6">
      <t>イッパン</t>
    </rPh>
    <rPh sb="6" eb="8">
      <t>カイケイ</t>
    </rPh>
    <rPh sb="8" eb="10">
      <t>サイニュウ</t>
    </rPh>
    <rPh sb="10" eb="12">
      <t>ジョウキョウ</t>
    </rPh>
    <phoneticPr fontId="2"/>
  </si>
  <si>
    <t>年度</t>
    <rPh sb="0" eb="2">
      <t>ネンド</t>
    </rPh>
    <phoneticPr fontId="2"/>
  </si>
  <si>
    <t>歳入総額</t>
    <rPh sb="0" eb="2">
      <t>サイニュウ</t>
    </rPh>
    <rPh sb="2" eb="4">
      <t>ソウガク</t>
    </rPh>
    <phoneticPr fontId="2"/>
  </si>
  <si>
    <t>決算額</t>
    <rPh sb="0" eb="2">
      <t>ケッサン</t>
    </rPh>
    <rPh sb="2" eb="3">
      <t>ガク</t>
    </rPh>
    <phoneticPr fontId="2"/>
  </si>
  <si>
    <t>構成比</t>
    <rPh sb="0" eb="3">
      <t>コウセイヒ</t>
    </rPh>
    <phoneticPr fontId="2"/>
  </si>
  <si>
    <t>市税</t>
    <rPh sb="0" eb="2">
      <t>シゼイ</t>
    </rPh>
    <phoneticPr fontId="2"/>
  </si>
  <si>
    <t>地方交付税</t>
    <rPh sb="0" eb="2">
      <t>チホウ</t>
    </rPh>
    <rPh sb="2" eb="5">
      <t>コウフゼイ</t>
    </rPh>
    <phoneticPr fontId="2"/>
  </si>
  <si>
    <t>国庫支出金</t>
    <rPh sb="0" eb="2">
      <t>コッコ</t>
    </rPh>
    <rPh sb="2" eb="5">
      <t>シシュツキン</t>
    </rPh>
    <phoneticPr fontId="2"/>
  </si>
  <si>
    <t>県支出金</t>
    <rPh sb="0" eb="1">
      <t>ケン</t>
    </rPh>
    <rPh sb="1" eb="4">
      <t>シシュツキン</t>
    </rPh>
    <phoneticPr fontId="2"/>
  </si>
  <si>
    <t>市債</t>
    <rPh sb="0" eb="1">
      <t>シ</t>
    </rPh>
    <rPh sb="1" eb="2">
      <t>サイ</t>
    </rPh>
    <phoneticPr fontId="2"/>
  </si>
  <si>
    <t>その他</t>
    <rPh sb="2" eb="3">
      <t>タ</t>
    </rPh>
    <phoneticPr fontId="2"/>
  </si>
  <si>
    <t>資料：会計課</t>
    <rPh sb="0" eb="2">
      <t>シリョウ</t>
    </rPh>
    <rPh sb="3" eb="6">
      <t>カイケイカ</t>
    </rPh>
    <phoneticPr fontId="2"/>
  </si>
  <si>
    <t>歳出総額</t>
    <rPh sb="0" eb="2">
      <t>サイシュツ</t>
    </rPh>
    <rPh sb="2" eb="4">
      <t>ソウガク</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</si>
  <si>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</si>
  <si>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</si>
  <si>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</si>
  <si>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</si>
  <si>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</si>
  <si>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</si>
  <si>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</si>
  <si>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</si>
  <si>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</si>
  <si>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公債費</t>
    <rPh sb="0" eb="2">
      <t>コウサイ</t>
    </rPh>
    <rPh sb="2" eb="3">
      <t>ヒ</t>
    </rPh>
    <phoneticPr fontId="2"/>
  </si>
  <si>
    <t>274　一般会計歳出状況</t>
    <rPh sb="4" eb="6">
      <t>イッパン</t>
    </rPh>
    <rPh sb="6" eb="8">
      <t>カイケイ</t>
    </rPh>
    <rPh sb="8" eb="10">
      <t>サイシュツ</t>
    </rPh>
    <rPh sb="10" eb="12">
      <t>ジョウキョウ</t>
    </rPh>
    <phoneticPr fontId="2"/>
  </si>
  <si>
    <t>（単位：千円）</t>
    <rPh sb="1" eb="3">
      <t>タンイ</t>
    </rPh>
    <rPh sb="4" eb="6">
      <t>センエン</t>
    </rPh>
    <phoneticPr fontId="2"/>
  </si>
  <si>
    <t>（単位：千円，％）</t>
    <rPh sb="1" eb="3">
      <t>タンイ</t>
    </rPh>
    <rPh sb="4" eb="6">
      <t>センエン</t>
    </rPh>
    <phoneticPr fontId="2"/>
  </si>
  <si>
    <t>区分</t>
    <rPh sb="0" eb="2">
      <t>クブン</t>
    </rPh>
    <phoneticPr fontId="2"/>
  </si>
  <si>
    <t>市税</t>
    <rPh sb="0" eb="1">
      <t>シ</t>
    </rPh>
    <rPh sb="1" eb="2">
      <t>ゼイ</t>
    </rPh>
    <phoneticPr fontId="2"/>
  </si>
  <si>
    <t>市民税</t>
    <rPh sb="0" eb="2">
      <t>シミン</t>
    </rPh>
    <rPh sb="2" eb="3">
      <t>ゼイ</t>
    </rPh>
    <phoneticPr fontId="2"/>
  </si>
  <si>
    <t>個人</t>
    <rPh sb="0" eb="2">
      <t>コジン</t>
    </rPh>
    <phoneticPr fontId="2"/>
  </si>
  <si>
    <t>法人</t>
    <rPh sb="0" eb="2">
      <t>ホウジン</t>
    </rPh>
    <phoneticPr fontId="2"/>
  </si>
  <si>
    <t>固定資産税</t>
    <rPh sb="0" eb="2">
      <t>コテイ</t>
    </rPh>
    <rPh sb="2" eb="4">
      <t>シサン</t>
    </rPh>
    <rPh sb="4" eb="5">
      <t>ゼイ</t>
    </rPh>
    <phoneticPr fontId="2"/>
  </si>
  <si>
    <t>軽自動車税</t>
    <rPh sb="0" eb="4">
      <t>ケイジドウシャ</t>
    </rPh>
    <rPh sb="4" eb="5">
      <t>ゼイ</t>
    </rPh>
    <phoneticPr fontId="2"/>
  </si>
  <si>
    <t>市たばこ</t>
    <rPh sb="0" eb="1">
      <t>シ</t>
    </rPh>
    <phoneticPr fontId="2"/>
  </si>
  <si>
    <t>特別土地
保有税</t>
    <rPh sb="0" eb="2">
      <t>トクベツ</t>
    </rPh>
    <rPh sb="2" eb="4">
      <t>トチ</t>
    </rPh>
    <rPh sb="5" eb="7">
      <t>ホユウ</t>
    </rPh>
    <rPh sb="7" eb="8">
      <t>ゼイ</t>
    </rPh>
    <phoneticPr fontId="2"/>
  </si>
  <si>
    <t>都市計画税</t>
    <rPh sb="0" eb="2">
      <t>トシ</t>
    </rPh>
    <rPh sb="2" eb="4">
      <t>ケイカク</t>
    </rPh>
    <rPh sb="4" eb="5">
      <t>ゼイ</t>
    </rPh>
    <phoneticPr fontId="2"/>
  </si>
  <si>
    <t>入湯税</t>
    <rPh sb="0" eb="2">
      <t>ニュウトウ</t>
    </rPh>
    <rPh sb="2" eb="3">
      <t>ゼイ</t>
    </rPh>
    <phoneticPr fontId="2"/>
  </si>
  <si>
    <t>国民健康
保険税</t>
    <rPh sb="0" eb="2">
      <t>コクミン</t>
    </rPh>
    <rPh sb="2" eb="4">
      <t>ケンコウ</t>
    </rPh>
    <rPh sb="5" eb="7">
      <t>ホケン</t>
    </rPh>
    <rPh sb="7" eb="8">
      <t>ゼイ</t>
    </rPh>
    <phoneticPr fontId="2"/>
  </si>
  <si>
    <t>千円</t>
    <rPh sb="0" eb="2">
      <t>センエン</t>
    </rPh>
    <phoneticPr fontId="2"/>
  </si>
  <si>
    <t>調定額</t>
    <rPh sb="0" eb="1">
      <t>チョウ</t>
    </rPh>
    <rPh sb="1" eb="3">
      <t>テイガク</t>
    </rPh>
    <phoneticPr fontId="2"/>
  </si>
  <si>
    <t>収入済額</t>
    <rPh sb="0" eb="2">
      <t>シュウニュウ</t>
    </rPh>
    <rPh sb="2" eb="3">
      <t>ズ</t>
    </rPh>
    <rPh sb="3" eb="4">
      <t>ガク</t>
    </rPh>
    <phoneticPr fontId="2"/>
  </si>
  <si>
    <t>市民1人当たり負担額</t>
    <rPh sb="0" eb="2">
      <t>シミン</t>
    </rPh>
    <rPh sb="2" eb="4">
      <t>ヒトリ</t>
    </rPh>
    <rPh sb="4" eb="5">
      <t>ア</t>
    </rPh>
    <rPh sb="7" eb="9">
      <t>フタン</t>
    </rPh>
    <rPh sb="9" eb="10">
      <t>ガク</t>
    </rPh>
    <phoneticPr fontId="2"/>
  </si>
  <si>
    <t>資料：税務課</t>
    <rPh sb="0" eb="2">
      <t>シリョウ</t>
    </rPh>
    <rPh sb="3" eb="5">
      <t>ゼイム</t>
    </rPh>
    <rPh sb="5" eb="6">
      <t>カ</t>
    </rPh>
    <phoneticPr fontId="2"/>
  </si>
  <si>
    <t>基準財政需要額</t>
    <rPh sb="0" eb="2">
      <t>キジュン</t>
    </rPh>
    <rPh sb="2" eb="4">
      <t>ザイセイ</t>
    </rPh>
    <rPh sb="4" eb="6">
      <t>ジュヨウ</t>
    </rPh>
    <rPh sb="6" eb="7">
      <t>ガク</t>
    </rPh>
    <phoneticPr fontId="2"/>
  </si>
  <si>
    <t>基準財政収入額</t>
    <rPh sb="0" eb="2">
      <t>キジュン</t>
    </rPh>
    <rPh sb="2" eb="4">
      <t>ザイセイ</t>
    </rPh>
    <rPh sb="4" eb="6">
      <t>シュウニュウ</t>
    </rPh>
    <rPh sb="6" eb="7">
      <t>ガク</t>
    </rPh>
    <phoneticPr fontId="2"/>
  </si>
  <si>
    <t>財政力指数</t>
    <rPh sb="0" eb="3">
      <t>ザイセイリョク</t>
    </rPh>
    <rPh sb="3" eb="5">
      <t>シスウ</t>
    </rPh>
    <phoneticPr fontId="2"/>
  </si>
  <si>
    <t>（注）</t>
    <rPh sb="1" eb="2">
      <t>チュウ</t>
    </rPh>
    <phoneticPr fontId="2"/>
  </si>
  <si>
    <t>資料：財政課</t>
    <rPh sb="0" eb="2">
      <t>シリョウ</t>
    </rPh>
    <rPh sb="3" eb="5">
      <t>ザイセイ</t>
    </rPh>
    <rPh sb="5" eb="6">
      <t>カ</t>
    </rPh>
    <phoneticPr fontId="2"/>
  </si>
  <si>
    <t>木造家屋</t>
    <rPh sb="0" eb="2">
      <t>モクゾウ</t>
    </rPh>
    <rPh sb="2" eb="4">
      <t>カオク</t>
    </rPh>
    <phoneticPr fontId="2"/>
  </si>
  <si>
    <t>棟数</t>
    <rPh sb="0" eb="1">
      <t>ムネ</t>
    </rPh>
    <rPh sb="1" eb="2">
      <t>カズ</t>
    </rPh>
    <phoneticPr fontId="2"/>
  </si>
  <si>
    <t>床面積（㎡）</t>
    <rPh sb="0" eb="1">
      <t>ユカ</t>
    </rPh>
    <rPh sb="1" eb="3">
      <t>メンセキ</t>
    </rPh>
    <phoneticPr fontId="2"/>
  </si>
  <si>
    <t>決定価格（千円）</t>
    <rPh sb="0" eb="2">
      <t>ケッテイ</t>
    </rPh>
    <rPh sb="2" eb="4">
      <t>カカク</t>
    </rPh>
    <rPh sb="5" eb="7">
      <t>センエン</t>
    </rPh>
    <phoneticPr fontId="2"/>
  </si>
  <si>
    <t>単位当たり価格（円）</t>
    <rPh sb="0" eb="2">
      <t>タンイ</t>
    </rPh>
    <rPh sb="2" eb="3">
      <t>ア</t>
    </rPh>
    <rPh sb="5" eb="7">
      <t>カカク</t>
    </rPh>
    <rPh sb="8" eb="9">
      <t>エン</t>
    </rPh>
    <phoneticPr fontId="2"/>
  </si>
  <si>
    <t>佐久市</t>
    <rPh sb="0" eb="3">
      <t>サクシ</t>
    </rPh>
    <phoneticPr fontId="2"/>
  </si>
  <si>
    <t>平成12年度</t>
    <rPh sb="0" eb="2">
      <t>ヘイセイ</t>
    </rPh>
    <rPh sb="4" eb="6">
      <t>ネンド</t>
    </rPh>
    <phoneticPr fontId="2"/>
  </si>
  <si>
    <t>木造以外の家屋</t>
    <rPh sb="0" eb="2">
      <t>モクゾウ</t>
    </rPh>
    <rPh sb="2" eb="4">
      <t>イガイ</t>
    </rPh>
    <rPh sb="5" eb="7">
      <t>カオク</t>
    </rPh>
    <phoneticPr fontId="2"/>
  </si>
  <si>
    <t>法定免税点　8万円　平３より20万円</t>
    <rPh sb="0" eb="2">
      <t>ホウテイ</t>
    </rPh>
    <rPh sb="2" eb="4">
      <t>メンゼイ</t>
    </rPh>
    <rPh sb="4" eb="5">
      <t>テン</t>
    </rPh>
    <rPh sb="7" eb="9">
      <t>マンエン</t>
    </rPh>
    <rPh sb="10" eb="11">
      <t>ヒラ</t>
    </rPh>
    <rPh sb="16" eb="17">
      <t>マン</t>
    </rPh>
    <rPh sb="17" eb="18">
      <t>エン</t>
    </rPh>
    <phoneticPr fontId="2"/>
  </si>
  <si>
    <t>浅科村</t>
    <rPh sb="0" eb="3">
      <t>アサシナムラ</t>
    </rPh>
    <phoneticPr fontId="2"/>
  </si>
  <si>
    <t>望月町</t>
    <rPh sb="0" eb="3">
      <t>モチヅキマチ</t>
    </rPh>
    <phoneticPr fontId="2"/>
  </si>
  <si>
    <t>総数</t>
    <rPh sb="0" eb="2">
      <t>ソウスウ</t>
    </rPh>
    <phoneticPr fontId="2"/>
  </si>
  <si>
    <t>単位当たり価格</t>
    <rPh sb="0" eb="2">
      <t>タンイ</t>
    </rPh>
    <rPh sb="2" eb="3">
      <t>ア</t>
    </rPh>
    <rPh sb="5" eb="7">
      <t>カカク</t>
    </rPh>
    <phoneticPr fontId="2"/>
  </si>
  <si>
    <t>平均価格</t>
    <rPh sb="0" eb="2">
      <t>ヘイキン</t>
    </rPh>
    <rPh sb="2" eb="4">
      <t>カカク</t>
    </rPh>
    <phoneticPr fontId="2"/>
  </si>
  <si>
    <t>（円）</t>
    <rPh sb="1" eb="2">
      <t>エン</t>
    </rPh>
    <phoneticPr fontId="2"/>
  </si>
  <si>
    <t>最高価格</t>
    <rPh sb="0" eb="2">
      <t>サイコウ</t>
    </rPh>
    <rPh sb="2" eb="4">
      <t>カカク</t>
    </rPh>
    <phoneticPr fontId="2"/>
  </si>
  <si>
    <t>総宅地面積
（㎡）</t>
    <rPh sb="0" eb="1">
      <t>ソウ</t>
    </rPh>
    <rPh sb="1" eb="3">
      <t>タクチ</t>
    </rPh>
    <rPh sb="3" eb="5">
      <t>メンセキ</t>
    </rPh>
    <phoneticPr fontId="2"/>
  </si>
  <si>
    <t>法定価格
（千円）</t>
    <rPh sb="0" eb="2">
      <t>ホウテイ</t>
    </rPh>
    <rPh sb="2" eb="4">
      <t>カカク</t>
    </rPh>
    <rPh sb="6" eb="8">
      <t>センエン</t>
    </rPh>
    <phoneticPr fontId="2"/>
  </si>
  <si>
    <t>商業地区</t>
    <rPh sb="0" eb="2">
      <t>ショウギョウ</t>
    </rPh>
    <rPh sb="2" eb="4">
      <t>チク</t>
    </rPh>
    <phoneticPr fontId="2"/>
  </si>
  <si>
    <t>工業地区</t>
    <rPh sb="0" eb="2">
      <t>コウギョウ</t>
    </rPh>
    <rPh sb="2" eb="4">
      <t>チク</t>
    </rPh>
    <phoneticPr fontId="2"/>
  </si>
  <si>
    <t>最高価格地
の所在地</t>
    <rPh sb="0" eb="2">
      <t>サイコウ</t>
    </rPh>
    <rPh sb="2" eb="4">
      <t>カカク</t>
    </rPh>
    <rPh sb="4" eb="5">
      <t>チ</t>
    </rPh>
    <rPh sb="7" eb="10">
      <t>ショザイチ</t>
    </rPh>
    <phoneticPr fontId="2"/>
  </si>
  <si>
    <t>中込1－20－1</t>
    <rPh sb="0" eb="2">
      <t>ナカゴミ</t>
    </rPh>
    <phoneticPr fontId="2"/>
  </si>
  <si>
    <t>併用住宅地区</t>
    <rPh sb="0" eb="2">
      <t>ヘイヨウ</t>
    </rPh>
    <rPh sb="2" eb="4">
      <t>ジュウタク</t>
    </rPh>
    <rPh sb="4" eb="6">
      <t>チク</t>
    </rPh>
    <phoneticPr fontId="2"/>
  </si>
  <si>
    <t>普通住宅地区</t>
    <rPh sb="0" eb="2">
      <t>フツウ</t>
    </rPh>
    <rPh sb="2" eb="4">
      <t>ジュウタク</t>
    </rPh>
    <rPh sb="4" eb="6">
      <t>チク</t>
    </rPh>
    <phoneticPr fontId="2"/>
  </si>
  <si>
    <t>住宅地区</t>
    <rPh sb="0" eb="2">
      <t>ジュウタク</t>
    </rPh>
    <rPh sb="2" eb="4">
      <t>チク</t>
    </rPh>
    <phoneticPr fontId="2"/>
  </si>
  <si>
    <t>村落地区</t>
    <rPh sb="0" eb="2">
      <t>ソンラク</t>
    </rPh>
    <rPh sb="2" eb="4">
      <t>チク</t>
    </rPh>
    <phoneticPr fontId="2"/>
  </si>
  <si>
    <t>臼田町</t>
    <rPh sb="0" eb="2">
      <t>ウスダ</t>
    </rPh>
    <rPh sb="2" eb="3">
      <t>マチ</t>
    </rPh>
    <phoneticPr fontId="2"/>
  </si>
  <si>
    <t>旧佐久市</t>
    <rPh sb="0" eb="1">
      <t>キュウ</t>
    </rPh>
    <rPh sb="1" eb="4">
      <t>サクシ</t>
    </rPh>
    <phoneticPr fontId="2"/>
  </si>
  <si>
    <t>旧臼田町</t>
    <rPh sb="0" eb="1">
      <t>キュウ</t>
    </rPh>
    <rPh sb="1" eb="3">
      <t>ウスダ</t>
    </rPh>
    <rPh sb="3" eb="4">
      <t>マチ</t>
    </rPh>
    <phoneticPr fontId="2"/>
  </si>
  <si>
    <t>旧浅科村</t>
    <rPh sb="0" eb="1">
      <t>キュウ</t>
    </rPh>
    <rPh sb="1" eb="4">
      <t>アサシナムラ</t>
    </rPh>
    <phoneticPr fontId="2"/>
  </si>
  <si>
    <t>旧望月町</t>
    <rPh sb="0" eb="1">
      <t>キュウ</t>
    </rPh>
    <rPh sb="1" eb="4">
      <t>モチヅキマチ</t>
    </rPh>
    <phoneticPr fontId="2"/>
  </si>
  <si>
    <t>納税義務者数</t>
    <rPh sb="0" eb="2">
      <t>ノウゼイ</t>
    </rPh>
    <rPh sb="2" eb="5">
      <t>ギムシャ</t>
    </rPh>
    <rPh sb="5" eb="6">
      <t>カズ</t>
    </rPh>
    <phoneticPr fontId="2"/>
  </si>
  <si>
    <t>課税標準額</t>
    <rPh sb="0" eb="2">
      <t>カゼイ</t>
    </rPh>
    <rPh sb="2" eb="4">
      <t>ヒョウジュン</t>
    </rPh>
    <rPh sb="4" eb="5">
      <t>ガク</t>
    </rPh>
    <phoneticPr fontId="2"/>
  </si>
  <si>
    <t>合計</t>
    <rPh sb="0" eb="2">
      <t>ゴウケイ</t>
    </rPh>
    <phoneticPr fontId="2"/>
  </si>
  <si>
    <t>市長が価格等を決定したもの</t>
    <rPh sb="0" eb="2">
      <t>シチョウ</t>
    </rPh>
    <rPh sb="3" eb="5">
      <t>カカク</t>
    </rPh>
    <rPh sb="5" eb="6">
      <t>トウ</t>
    </rPh>
    <rPh sb="7" eb="9">
      <t>ケッテイ</t>
    </rPh>
    <phoneticPr fontId="2"/>
  </si>
  <si>
    <t>自治大臣等が価格等を決定したもの</t>
    <rPh sb="0" eb="2">
      <t>ジチ</t>
    </rPh>
    <rPh sb="2" eb="4">
      <t>ダイジン</t>
    </rPh>
    <rPh sb="4" eb="5">
      <t>トウ</t>
    </rPh>
    <rPh sb="6" eb="8">
      <t>カカク</t>
    </rPh>
    <rPh sb="8" eb="9">
      <t>トウ</t>
    </rPh>
    <rPh sb="10" eb="12">
      <t>ケッテイ</t>
    </rPh>
    <phoneticPr fontId="2"/>
  </si>
  <si>
    <t>旧浅科村</t>
    <rPh sb="0" eb="1">
      <t>キュウ</t>
    </rPh>
    <rPh sb="1" eb="3">
      <t>アサシナ</t>
    </rPh>
    <rPh sb="3" eb="4">
      <t>ムラ</t>
    </rPh>
    <phoneticPr fontId="2"/>
  </si>
  <si>
    <t>旧臼田町</t>
    <rPh sb="0" eb="1">
      <t>キュウ</t>
    </rPh>
    <rPh sb="1" eb="4">
      <t>ウスダマチ</t>
    </rPh>
    <phoneticPr fontId="2"/>
  </si>
  <si>
    <t>平成13年度</t>
    <rPh sb="0" eb="2">
      <t>ヘイセイ</t>
    </rPh>
    <rPh sb="4" eb="6">
      <t>ネンド</t>
    </rPh>
    <phoneticPr fontId="2"/>
  </si>
  <si>
    <t>町長が価格等を決定したもの</t>
    <rPh sb="0" eb="2">
      <t>チョウチョウ</t>
    </rPh>
    <rPh sb="3" eb="5">
      <t>カカク</t>
    </rPh>
    <rPh sb="5" eb="6">
      <t>トウ</t>
    </rPh>
    <rPh sb="7" eb="9">
      <t>ケッテイ</t>
    </rPh>
    <phoneticPr fontId="2"/>
  </si>
  <si>
    <t>臼田町</t>
    <rPh sb="0" eb="3">
      <t>ウスダマチ</t>
    </rPh>
    <phoneticPr fontId="2"/>
  </si>
  <si>
    <t>一般会計</t>
    <rPh sb="0" eb="2">
      <t>イッパン</t>
    </rPh>
    <rPh sb="2" eb="4">
      <t>カイケイ</t>
    </rPh>
    <phoneticPr fontId="2"/>
  </si>
  <si>
    <t>年度末残高</t>
    <rPh sb="0" eb="3">
      <t>ネンドマツ</t>
    </rPh>
    <rPh sb="3" eb="5">
      <t>ザンダカ</t>
    </rPh>
    <phoneticPr fontId="2"/>
  </si>
  <si>
    <t>発行額</t>
    <rPh sb="0" eb="2">
      <t>ハッコウ</t>
    </rPh>
    <rPh sb="2" eb="3">
      <t>ガク</t>
    </rPh>
    <phoneticPr fontId="2"/>
  </si>
  <si>
    <t>注）公立病院特例債は含まれない。</t>
    <rPh sb="0" eb="1">
      <t>チュウ</t>
    </rPh>
    <rPh sb="2" eb="4">
      <t>コウリツ</t>
    </rPh>
    <rPh sb="4" eb="6">
      <t>ビョウイン</t>
    </rPh>
    <rPh sb="6" eb="8">
      <t>トクレイ</t>
    </rPh>
    <rPh sb="8" eb="9">
      <t>サイ</t>
    </rPh>
    <rPh sb="10" eb="11">
      <t>フク</t>
    </rPh>
    <phoneticPr fontId="2"/>
  </si>
  <si>
    <t>注）調定額は滞納繰越分を含む。</t>
    <rPh sb="0" eb="1">
      <t>チュウ</t>
    </rPh>
    <rPh sb="2" eb="3">
      <t>チョウ</t>
    </rPh>
    <rPh sb="3" eb="5">
      <t>テイガク</t>
    </rPh>
    <rPh sb="6" eb="8">
      <t>タイノウ</t>
    </rPh>
    <rPh sb="8" eb="10">
      <t>クリコシ</t>
    </rPh>
    <rPh sb="10" eb="11">
      <t>ブン</t>
    </rPh>
    <rPh sb="12" eb="13">
      <t>フク</t>
    </rPh>
    <phoneticPr fontId="2"/>
  </si>
  <si>
    <t>－佐久市－</t>
    <rPh sb="1" eb="4">
      <t>サクシ</t>
    </rPh>
    <phoneticPr fontId="2"/>
  </si>
  <si>
    <t>平成14年度</t>
    <rPh sb="0" eb="2">
      <t>ヘイセイ</t>
    </rPh>
    <rPh sb="4" eb="6">
      <t>ネンド</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</si>
  <si>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</si>
  <si>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</si>
  <si>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</si>
  <si>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（単位：千円）</t>
  </si>
  <si>
    <t>年度</t>
  </si>
  <si>
    <t>歳入総額</t>
  </si>
  <si>
    <t>国保会計</t>
  </si>
  <si>
    <t>臼田学園
会計</t>
  </si>
  <si>
    <t>老人保健
医療会計</t>
  </si>
  <si>
    <t>奨学資金
会計</t>
  </si>
  <si>
    <t>茂田井財産区
会計</t>
  </si>
  <si>
    <t>事業</t>
  </si>
  <si>
    <t>直診</t>
  </si>
  <si>
    <t>平成17年度</t>
  </si>
  <si>
    <t>資料：会計課</t>
  </si>
  <si>
    <t>情報通信
設備事業
会計</t>
    <phoneticPr fontId="2"/>
  </si>
  <si>
    <t>－旧佐久市－</t>
    <rPh sb="1" eb="2">
      <t>キュウ</t>
    </rPh>
    <rPh sb="2" eb="5">
      <t>サクシ</t>
    </rPh>
    <phoneticPr fontId="2"/>
  </si>
  <si>
    <t>－旧浅科村－</t>
    <rPh sb="1" eb="2">
      <t>キュウ</t>
    </rPh>
    <rPh sb="2" eb="5">
      <t>アサシナムラ</t>
    </rPh>
    <phoneticPr fontId="2"/>
  </si>
  <si>
    <t>－旧望月町－</t>
    <rPh sb="1" eb="2">
      <t>キュウ</t>
    </rPh>
    <rPh sb="2" eb="5">
      <t>モチヅキマチ</t>
    </rPh>
    <phoneticPr fontId="2"/>
  </si>
  <si>
    <t>注）法定免税点　100万円　平成３より150万円</t>
    <rPh sb="0" eb="1">
      <t>チュウ</t>
    </rPh>
    <rPh sb="2" eb="4">
      <t>ホウテイ</t>
    </rPh>
    <rPh sb="4" eb="6">
      <t>メンゼイ</t>
    </rPh>
    <rPh sb="6" eb="7">
      <t>テン</t>
    </rPh>
    <rPh sb="11" eb="13">
      <t>マンエン</t>
    </rPh>
    <rPh sb="14" eb="16">
      <t>ヘイセイ</t>
    </rPh>
    <rPh sb="22" eb="24">
      <t>マンエン</t>
    </rPh>
    <phoneticPr fontId="2"/>
  </si>
  <si>
    <t>－旧臼田町－</t>
    <rPh sb="1" eb="2">
      <t>キュウ</t>
    </rPh>
    <rPh sb="2" eb="4">
      <t>ウスダ</t>
    </rPh>
    <rPh sb="4" eb="5">
      <t>マチ</t>
    </rPh>
    <phoneticPr fontId="2"/>
  </si>
  <si>
    <t>－旧望月町－</t>
    <rPh sb="1" eb="2">
      <t>キュウ</t>
    </rPh>
    <rPh sb="2" eb="4">
      <t>モチヅキ</t>
    </rPh>
    <rPh sb="4" eb="5">
      <t>マチ</t>
    </rPh>
    <phoneticPr fontId="2"/>
  </si>
  <si>
    <t>－旧浅科村－</t>
    <rPh sb="1" eb="2">
      <t>キュウ</t>
    </rPh>
    <rPh sb="2" eb="4">
      <t>アサシナ</t>
    </rPh>
    <rPh sb="4" eb="5">
      <t>ムラ</t>
    </rPh>
    <phoneticPr fontId="2"/>
  </si>
  <si>
    <t>〃</t>
  </si>
  <si>
    <t>長土呂字伯母塚323－4</t>
  </si>
  <si>
    <t>岩村田字水引1399</t>
  </si>
  <si>
    <t>佐久平駅南17－5</t>
  </si>
  <si>
    <t>臼田字反田2180-1</t>
  </si>
  <si>
    <t>臼田字反田2177-2</t>
  </si>
  <si>
    <t>大字塩名田字居屋敷1341-1、1342-1</t>
  </si>
  <si>
    <t>大字望月100番地16</t>
  </si>
  <si>
    <t>協和字上沖118番地10</t>
  </si>
  <si>
    <t>村長が価格等を決定したもの</t>
    <rPh sb="0" eb="2">
      <t>ソンチョウ</t>
    </rPh>
    <rPh sb="3" eb="5">
      <t>カカク</t>
    </rPh>
    <rPh sb="5" eb="6">
      <t>トウ</t>
    </rPh>
    <rPh sb="7" eb="9">
      <t>ケッテイ</t>
    </rPh>
    <phoneticPr fontId="2"/>
  </si>
  <si>
    <t>249　一般会計歳出状況</t>
    <rPh sb="4" eb="6">
      <t>イッパン</t>
    </rPh>
    <rPh sb="6" eb="8">
      <t>カイケイ</t>
    </rPh>
    <rPh sb="8" eb="10">
      <t>サイシュツ</t>
    </rPh>
    <rPh sb="10" eb="12">
      <t>ジョウキョウ</t>
    </rPh>
    <phoneticPr fontId="2"/>
  </si>
  <si>
    <t>臼田
啓明園
会計</t>
    <phoneticPr fontId="2"/>
  </si>
  <si>
    <t>特別養護
老人ホーム
複合型
施設会計</t>
    <phoneticPr fontId="2"/>
  </si>
  <si>
    <t>浅科
道の駅
施設会計</t>
    <phoneticPr fontId="2"/>
  </si>
  <si>
    <t>茂田井
財産区
会計</t>
    <phoneticPr fontId="2"/>
  </si>
  <si>
    <t>住宅新築
資金等
貸付
事業会計</t>
    <phoneticPr fontId="2"/>
  </si>
  <si>
    <t>注）財政力指数</t>
    <rPh sb="0" eb="1">
      <t>チュウ</t>
    </rPh>
    <rPh sb="2" eb="5">
      <t>ザイセイリョク</t>
    </rPh>
    <rPh sb="5" eb="7">
      <t>シスウ</t>
    </rPh>
    <phoneticPr fontId="2"/>
  </si>
  <si>
    <t>住宅新築資金等貸付事業会計</t>
    <rPh sb="0" eb="2">
      <t>ジュウタク</t>
    </rPh>
    <rPh sb="2" eb="4">
      <t>シンチク</t>
    </rPh>
    <rPh sb="4" eb="6">
      <t>シキン</t>
    </rPh>
    <rPh sb="6" eb="7">
      <t>トウ</t>
    </rPh>
    <rPh sb="7" eb="9">
      <t>カシツケ</t>
    </rPh>
    <rPh sb="9" eb="11">
      <t>ジギョウ</t>
    </rPh>
    <rPh sb="11" eb="13">
      <t>カイケイ</t>
    </rPh>
    <phoneticPr fontId="2"/>
  </si>
  <si>
    <t>生活排水処理事業会計</t>
    <rPh sb="0" eb="2">
      <t>セイカツ</t>
    </rPh>
    <rPh sb="2" eb="4">
      <t>ハイスイ</t>
    </rPh>
    <rPh sb="4" eb="6">
      <t>ショリ</t>
    </rPh>
    <rPh sb="6" eb="8">
      <t>ジギョウ</t>
    </rPh>
    <rPh sb="8" eb="10">
      <t>カイケイ</t>
    </rPh>
    <phoneticPr fontId="2"/>
  </si>
  <si>
    <t>情報通信設備事業会計</t>
    <rPh sb="0" eb="4">
      <t>ジョウホウツウシン</t>
    </rPh>
    <rPh sb="4" eb="6">
      <t>セツビ</t>
    </rPh>
    <rPh sb="6" eb="8">
      <t>ジギョウ</t>
    </rPh>
    <rPh sb="8" eb="10">
      <t>カイケイ</t>
    </rPh>
    <phoneticPr fontId="2"/>
  </si>
  <si>
    <t>元利償還額</t>
    <rPh sb="0" eb="2">
      <t>ガンリ</t>
    </rPh>
    <rPh sb="2" eb="4">
      <t>ショウカン</t>
    </rPh>
    <rPh sb="4" eb="5">
      <t>ガク</t>
    </rPh>
    <phoneticPr fontId="2"/>
  </si>
  <si>
    <t>特別養護老人ホーム複合型施設会計</t>
    <rPh sb="0" eb="2">
      <t>トクベツ</t>
    </rPh>
    <rPh sb="2" eb="4">
      <t>ヨウゴ</t>
    </rPh>
    <rPh sb="4" eb="6">
      <t>ロウジン</t>
    </rPh>
    <rPh sb="9" eb="12">
      <t>フクゴウガタ</t>
    </rPh>
    <rPh sb="12" eb="14">
      <t>シセツ</t>
    </rPh>
    <rPh sb="14" eb="16">
      <t>カイケイ</t>
    </rPh>
    <phoneticPr fontId="2"/>
  </si>
  <si>
    <t>介護老人保健施設会計</t>
    <rPh sb="0" eb="2">
      <t>カイゴ</t>
    </rPh>
    <rPh sb="2" eb="4">
      <t>ロウジン</t>
    </rPh>
    <rPh sb="4" eb="6">
      <t>ホケン</t>
    </rPh>
    <rPh sb="6" eb="8">
      <t>シセツ</t>
    </rPh>
    <rPh sb="8" eb="10">
      <t>カイケイ</t>
    </rPh>
    <phoneticPr fontId="2"/>
  </si>
  <si>
    <t>特定環境保全公共下水道事業会計</t>
    <rPh sb="0" eb="2">
      <t>トクテイ</t>
    </rPh>
    <rPh sb="2" eb="4">
      <t>カンキョウ</t>
    </rPh>
    <rPh sb="4" eb="6">
      <t>ホゼン</t>
    </rPh>
    <rPh sb="6" eb="8">
      <t>コウキョウ</t>
    </rPh>
    <rPh sb="8" eb="11">
      <t>ゲスイドウ</t>
    </rPh>
    <rPh sb="11" eb="13">
      <t>ジギョウ</t>
    </rPh>
    <rPh sb="13" eb="15">
      <t>カイケイ</t>
    </rPh>
    <phoneticPr fontId="2"/>
  </si>
  <si>
    <t>農業集落排水事業会計</t>
    <rPh sb="0" eb="2">
      <t>ノウギョウ</t>
    </rPh>
    <rPh sb="2" eb="4">
      <t>シュウラク</t>
    </rPh>
    <rPh sb="4" eb="6">
      <t>ハイスイ</t>
    </rPh>
    <rPh sb="6" eb="8">
      <t>ジギョウ</t>
    </rPh>
    <rPh sb="8" eb="10">
      <t>カイケイ</t>
    </rPh>
    <phoneticPr fontId="2"/>
  </si>
  <si>
    <t>国保浅間総合病院事業会計</t>
    <rPh sb="0" eb="2">
      <t>コクホ</t>
    </rPh>
    <rPh sb="2" eb="4">
      <t>アサマ</t>
    </rPh>
    <rPh sb="4" eb="6">
      <t>ソウゴウ</t>
    </rPh>
    <rPh sb="6" eb="8">
      <t>ビョウイン</t>
    </rPh>
    <rPh sb="8" eb="10">
      <t>ジギョウ</t>
    </rPh>
    <rPh sb="10" eb="12">
      <t>カイケイ</t>
    </rPh>
    <phoneticPr fontId="2"/>
  </si>
  <si>
    <t>望月水道事業会計</t>
    <rPh sb="0" eb="2">
      <t>モチヅキ</t>
    </rPh>
    <rPh sb="2" eb="4">
      <t>スイドウ</t>
    </rPh>
    <rPh sb="4" eb="6">
      <t>ジギョウ</t>
    </rPh>
    <rPh sb="6" eb="8">
      <t>カイケイ</t>
    </rPh>
    <phoneticPr fontId="2"/>
  </si>
  <si>
    <t>公共下水道事業会計</t>
    <rPh sb="0" eb="2">
      <t>コウキョウ</t>
    </rPh>
    <rPh sb="2" eb="5">
      <t>ゲスイドウ</t>
    </rPh>
    <rPh sb="5" eb="7">
      <t>ジギョウ</t>
    </rPh>
    <rPh sb="7" eb="9">
      <t>カイケイ</t>
    </rPh>
    <phoneticPr fontId="2"/>
  </si>
  <si>
    <t>介護
保険
会計</t>
    <phoneticPr fontId="2"/>
  </si>
  <si>
    <t>市営バス
事業</t>
    <phoneticPr fontId="2"/>
  </si>
  <si>
    <t>介護老人
保健施設
会計</t>
    <phoneticPr fontId="2"/>
  </si>
  <si>
    <t>臼田保養
センター
会計</t>
    <phoneticPr fontId="2"/>
  </si>
  <si>
    <t>浅科温泉
施設会計</t>
    <phoneticPr fontId="2"/>
  </si>
  <si>
    <t>特定環境保全公共下水道事業会計</t>
    <phoneticPr fontId="2"/>
  </si>
  <si>
    <t>農業集落
排水事業
会計</t>
    <phoneticPr fontId="2"/>
  </si>
  <si>
    <t>生活排水
処理事業
会計</t>
    <phoneticPr fontId="2"/>
  </si>
  <si>
    <t>国保浅間
総合病院
事業会計</t>
    <phoneticPr fontId="2"/>
  </si>
  <si>
    <t>公共
下水道
事業会計</t>
    <phoneticPr fontId="2"/>
  </si>
  <si>
    <t>望月水道
事業会計</t>
    <phoneticPr fontId="2"/>
  </si>
  <si>
    <t>介護
保険
会計</t>
    <phoneticPr fontId="2"/>
  </si>
  <si>
    <t>臼田
啓明園
会計</t>
    <phoneticPr fontId="2"/>
  </si>
  <si>
    <t>特別養護
老人ホーム
複合型
施設会計</t>
    <phoneticPr fontId="2"/>
  </si>
  <si>
    <t>住宅新築
資金等
貸付
事業会計</t>
    <phoneticPr fontId="2"/>
  </si>
  <si>
    <t>市営バス
事業</t>
    <phoneticPr fontId="2"/>
  </si>
  <si>
    <t>介護老人
保健施設
会計</t>
    <phoneticPr fontId="2"/>
  </si>
  <si>
    <t>臼田保養
センター
会計</t>
    <phoneticPr fontId="2"/>
  </si>
  <si>
    <t>浅科温泉
施設会計</t>
    <phoneticPr fontId="2"/>
  </si>
  <si>
    <t>浅科
道の駅
施設会計</t>
    <phoneticPr fontId="2"/>
  </si>
  <si>
    <t>特定環境保全公共下水道事業会計</t>
    <phoneticPr fontId="2"/>
  </si>
  <si>
    <t>農業集落
排水事業
会計</t>
    <phoneticPr fontId="2"/>
  </si>
  <si>
    <t>生活排水
処理事業
会計</t>
    <phoneticPr fontId="2"/>
  </si>
  <si>
    <t>情報通信
設備事業
会計</t>
    <phoneticPr fontId="2"/>
  </si>
  <si>
    <t>国保浅間
総合病院
事業会計</t>
    <phoneticPr fontId="2"/>
  </si>
  <si>
    <t>公共
下水道
事業会計</t>
    <phoneticPr fontId="2"/>
  </si>
  <si>
    <t>望月水道
事業会計</t>
    <phoneticPr fontId="2"/>
  </si>
  <si>
    <t>－</t>
    <phoneticPr fontId="2"/>
  </si>
  <si>
    <t>資料：収税課</t>
    <rPh sb="0" eb="2">
      <t>シリョウ</t>
    </rPh>
    <rPh sb="3" eb="5">
      <t>シュウゼイ</t>
    </rPh>
    <rPh sb="5" eb="6">
      <t>カ</t>
    </rPh>
    <phoneticPr fontId="2"/>
  </si>
  <si>
    <t>岩村田字水引1399</t>
    <rPh sb="0" eb="3">
      <t>イワムラダ</t>
    </rPh>
    <rPh sb="3" eb="4">
      <t>アザ</t>
    </rPh>
    <rPh sb="4" eb="6">
      <t>ミズヒキ</t>
    </rPh>
    <phoneticPr fontId="2"/>
  </si>
  <si>
    <t>佐久平駅南17-5</t>
    <rPh sb="0" eb="2">
      <t>サク</t>
    </rPh>
    <rPh sb="2" eb="3">
      <t>ダイラ</t>
    </rPh>
    <rPh sb="3" eb="4">
      <t>エキ</t>
    </rPh>
    <rPh sb="4" eb="5">
      <t>ミナミ</t>
    </rPh>
    <phoneticPr fontId="2"/>
  </si>
  <si>
    <t>長土呂字伯母塚323-4</t>
    <rPh sb="0" eb="3">
      <t>ナガトロ</t>
    </rPh>
    <rPh sb="3" eb="4">
      <t>ジ</t>
    </rPh>
    <rPh sb="4" eb="6">
      <t>オバ</t>
    </rPh>
    <rPh sb="6" eb="7">
      <t>ツカ</t>
    </rPh>
    <phoneticPr fontId="2"/>
  </si>
  <si>
    <t>資料：浅間総合病院・生活排水部・望月水道事業</t>
    <rPh sb="3" eb="5">
      <t>アサマ</t>
    </rPh>
    <rPh sb="5" eb="7">
      <t>ソウゴウ</t>
    </rPh>
    <rPh sb="7" eb="9">
      <t>ビョウイン</t>
    </rPh>
    <rPh sb="10" eb="12">
      <t>セイカツ</t>
    </rPh>
    <rPh sb="12" eb="14">
      <t>ハイスイ</t>
    </rPh>
    <rPh sb="14" eb="15">
      <t>ブ</t>
    </rPh>
    <rPh sb="16" eb="18">
      <t>モチヅキ</t>
    </rPh>
    <rPh sb="18" eb="20">
      <t>スイドウ</t>
    </rPh>
    <rPh sb="20" eb="22">
      <t>ジギョウ</t>
    </rPh>
    <phoneticPr fontId="2"/>
  </si>
  <si>
    <t>　　－法定免税点以上－</t>
  </si>
  <si>
    <t>－法定免税点以上－</t>
  </si>
  <si>
    <t>注1）特別養護老人ホーム「結いの家」建設事業に係る元利償還金については、一般会計に含む（決算</t>
    <rPh sb="0" eb="1">
      <t>チュウ</t>
    </rPh>
    <rPh sb="3" eb="5">
      <t>トクベツ</t>
    </rPh>
    <rPh sb="5" eb="7">
      <t>ヨウゴ</t>
    </rPh>
    <rPh sb="7" eb="9">
      <t>ロウジン</t>
    </rPh>
    <rPh sb="13" eb="14">
      <t>ユ</t>
    </rPh>
    <rPh sb="16" eb="17">
      <t>イエ</t>
    </rPh>
    <rPh sb="18" eb="20">
      <t>ケンセツ</t>
    </rPh>
    <rPh sb="20" eb="22">
      <t>ジギョウ</t>
    </rPh>
    <rPh sb="23" eb="24">
      <t>カカ</t>
    </rPh>
    <rPh sb="25" eb="27">
      <t>ガンリ</t>
    </rPh>
    <rPh sb="27" eb="29">
      <t>ショウカン</t>
    </rPh>
    <rPh sb="29" eb="30">
      <t>キン</t>
    </rPh>
    <rPh sb="36" eb="38">
      <t>イッパン</t>
    </rPh>
    <rPh sb="38" eb="40">
      <t>カイケイ</t>
    </rPh>
    <rPh sb="41" eb="42">
      <t>フク</t>
    </rPh>
    <rPh sb="44" eb="46">
      <t>ケッサン</t>
    </rPh>
    <phoneticPr fontId="2"/>
  </si>
  <si>
    <t>注2）平成16年度については、合併前であることから、旧４市町村、佐久下水道組合及び臼田町・佐久</t>
    <rPh sb="0" eb="1">
      <t>チュウ</t>
    </rPh>
    <rPh sb="3" eb="5">
      <t>ヘイセイ</t>
    </rPh>
    <rPh sb="7" eb="9">
      <t>ネンド</t>
    </rPh>
    <rPh sb="15" eb="18">
      <t>ガッペイマエ</t>
    </rPh>
    <rPh sb="26" eb="27">
      <t>キュウ</t>
    </rPh>
    <rPh sb="28" eb="31">
      <t>シチョウソン</t>
    </rPh>
    <rPh sb="32" eb="34">
      <t>サク</t>
    </rPh>
    <rPh sb="34" eb="37">
      <t>ゲスイドウ</t>
    </rPh>
    <rPh sb="37" eb="39">
      <t>クミアイ</t>
    </rPh>
    <rPh sb="39" eb="40">
      <t>オヨ</t>
    </rPh>
    <rPh sb="41" eb="44">
      <t>ウスダマチ</t>
    </rPh>
    <rPh sb="45" eb="47">
      <t>サク</t>
    </rPh>
    <phoneticPr fontId="2"/>
  </si>
  <si>
    <t>統計上は分ける）。</t>
    <rPh sb="0" eb="2">
      <t>トウケイ</t>
    </rPh>
    <rPh sb="2" eb="3">
      <t>ジョウ</t>
    </rPh>
    <rPh sb="4" eb="5">
      <t>ワ</t>
    </rPh>
    <phoneticPr fontId="2"/>
  </si>
  <si>
    <t>円</t>
    <rPh sb="0" eb="1">
      <t>エン</t>
    </rPh>
    <phoneticPr fontId="2"/>
  </si>
  <si>
    <t>調定額
(千円)</t>
    <rPh sb="0" eb="1">
      <t>チョウ</t>
    </rPh>
    <rPh sb="1" eb="3">
      <t>テイガク</t>
    </rPh>
    <rPh sb="5" eb="7">
      <t>センエン</t>
    </rPh>
    <phoneticPr fontId="2"/>
  </si>
  <si>
    <t>収入済額
(千円)</t>
    <rPh sb="0" eb="2">
      <t>シュウニュウ</t>
    </rPh>
    <rPh sb="2" eb="3">
      <t>ズ</t>
    </rPh>
    <rPh sb="3" eb="4">
      <t>ガク</t>
    </rPh>
    <rPh sb="6" eb="8">
      <t>センエン</t>
    </rPh>
    <phoneticPr fontId="2"/>
  </si>
  <si>
    <t>市民1人当たり負担額
(円)</t>
    <rPh sb="0" eb="2">
      <t>シミン</t>
    </rPh>
    <rPh sb="2" eb="4">
      <t>ヒトリ</t>
    </rPh>
    <rPh sb="4" eb="5">
      <t>ア</t>
    </rPh>
    <rPh sb="7" eb="9">
      <t>フタン</t>
    </rPh>
    <rPh sb="9" eb="10">
      <t>ガク</t>
    </rPh>
    <rPh sb="12" eb="13">
      <t>エン</t>
    </rPh>
    <phoneticPr fontId="2"/>
  </si>
  <si>
    <t>資料：財政課・浅間総合病院・生活排水部・望月水道事業</t>
    <rPh sb="0" eb="2">
      <t>シリョウ</t>
    </rPh>
    <rPh sb="3" eb="5">
      <t>ザイセイ</t>
    </rPh>
    <rPh sb="5" eb="6">
      <t>カ</t>
    </rPh>
    <rPh sb="7" eb="9">
      <t>アサマ</t>
    </rPh>
    <rPh sb="9" eb="11">
      <t>ソウゴウ</t>
    </rPh>
    <rPh sb="11" eb="13">
      <t>ビョウイン</t>
    </rPh>
    <rPh sb="14" eb="16">
      <t>セイカツ</t>
    </rPh>
    <rPh sb="16" eb="18">
      <t>ハイスイ</t>
    </rPh>
    <rPh sb="18" eb="19">
      <t>ブ</t>
    </rPh>
    <rPh sb="20" eb="22">
      <t>モチヅキ</t>
    </rPh>
    <rPh sb="22" eb="24">
      <t>スイドウ</t>
    </rPh>
    <rPh sb="24" eb="26">
      <t>ジギョウ</t>
    </rPh>
    <phoneticPr fontId="2"/>
  </si>
  <si>
    <t>市部分林組合の年度末残高の合計のみ表示した。</t>
    <rPh sb="0" eb="1">
      <t>シ</t>
    </rPh>
    <rPh sb="1" eb="3">
      <t>ブブン</t>
    </rPh>
    <rPh sb="3" eb="4">
      <t>ハヤシ</t>
    </rPh>
    <rPh sb="4" eb="6">
      <t>クミアイ</t>
    </rPh>
    <rPh sb="7" eb="10">
      <t>ネンドマツ</t>
    </rPh>
    <rPh sb="10" eb="12">
      <t>ザンダカ</t>
    </rPh>
    <rPh sb="13" eb="15">
      <t>ゴウケイ</t>
    </rPh>
    <rPh sb="17" eb="18">
      <t>オモテ</t>
    </rPh>
    <rPh sb="18" eb="19">
      <t>シメ</t>
    </rPh>
    <phoneticPr fontId="2"/>
  </si>
  <si>
    <t>収益的収入</t>
    <rPh sb="0" eb="2">
      <t>シュウエキ</t>
    </rPh>
    <rPh sb="2" eb="3">
      <t>テキ</t>
    </rPh>
    <rPh sb="3" eb="5">
      <t>シュウニュウ</t>
    </rPh>
    <phoneticPr fontId="2"/>
  </si>
  <si>
    <t>資本的収入</t>
    <rPh sb="0" eb="3">
      <t>シホンテキ</t>
    </rPh>
    <rPh sb="3" eb="5">
      <t>シュウニュウ</t>
    </rPh>
    <phoneticPr fontId="2"/>
  </si>
  <si>
    <t>収益的支出</t>
    <rPh sb="0" eb="2">
      <t>シュウエキ</t>
    </rPh>
    <rPh sb="2" eb="3">
      <t>テキ</t>
    </rPh>
    <rPh sb="3" eb="5">
      <t>シシュツ</t>
    </rPh>
    <phoneticPr fontId="2"/>
  </si>
  <si>
    <t>資本的支出</t>
    <rPh sb="0" eb="3">
      <t>シホンテキ</t>
    </rPh>
    <rPh sb="3" eb="5">
      <t>シシュツ</t>
    </rPh>
    <phoneticPr fontId="2"/>
  </si>
  <si>
    <t>24-1　一般会計歳入状況</t>
    <rPh sb="5" eb="7">
      <t>イッパン</t>
    </rPh>
    <rPh sb="7" eb="9">
      <t>カイケイ</t>
    </rPh>
    <rPh sb="9" eb="11">
      <t>サイニュウ</t>
    </rPh>
    <rPh sb="11" eb="13">
      <t>ジョウキョウ</t>
    </rPh>
    <phoneticPr fontId="2"/>
  </si>
  <si>
    <t>24-2　一般会計歳出状況</t>
    <rPh sb="5" eb="7">
      <t>イッパン</t>
    </rPh>
    <rPh sb="7" eb="9">
      <t>カイケイ</t>
    </rPh>
    <rPh sb="9" eb="11">
      <t>サイシュツ</t>
    </rPh>
    <rPh sb="11" eb="13">
      <t>ジョウキョウ</t>
    </rPh>
    <phoneticPr fontId="2"/>
  </si>
  <si>
    <t>24-3　特別会計歳入状況</t>
    <phoneticPr fontId="2"/>
  </si>
  <si>
    <t>24-4　特別会計歳出状況</t>
    <phoneticPr fontId="2"/>
  </si>
  <si>
    <t>24-5　市債の状況</t>
    <rPh sb="5" eb="6">
      <t>シ</t>
    </rPh>
    <rPh sb="6" eb="7">
      <t>サイ</t>
    </rPh>
    <rPh sb="8" eb="10">
      <t>ジョウキョウ</t>
    </rPh>
    <phoneticPr fontId="2"/>
  </si>
  <si>
    <t>24-6　市税の収入状況</t>
    <rPh sb="5" eb="6">
      <t>シ</t>
    </rPh>
    <rPh sb="6" eb="7">
      <t>ゼイ</t>
    </rPh>
    <rPh sb="8" eb="10">
      <t>シュウニュウ</t>
    </rPh>
    <rPh sb="10" eb="12">
      <t>ジョウキョウ</t>
    </rPh>
    <phoneticPr fontId="2"/>
  </si>
  <si>
    <t>24-11 家屋資産の概況</t>
    <rPh sb="6" eb="8">
      <t>カオク</t>
    </rPh>
    <rPh sb="8" eb="10">
      <t>シサン</t>
    </rPh>
    <rPh sb="11" eb="13">
      <t>ガイキョウ</t>
    </rPh>
    <phoneticPr fontId="2"/>
  </si>
  <si>
    <t>24-12　宅地資産の概況</t>
    <rPh sb="6" eb="8">
      <t>タクチ</t>
    </rPh>
    <rPh sb="8" eb="10">
      <t>シサン</t>
    </rPh>
    <rPh sb="11" eb="13">
      <t>ガイキョウ</t>
    </rPh>
    <phoneticPr fontId="2"/>
  </si>
  <si>
    <t>24-12　宅地資産の概況　　－法定免税点以上－</t>
    <rPh sb="6" eb="8">
      <t>タクチ</t>
    </rPh>
    <rPh sb="8" eb="10">
      <t>シサン</t>
    </rPh>
    <rPh sb="11" eb="13">
      <t>ガイキョウ</t>
    </rPh>
    <rPh sb="16" eb="18">
      <t>ホウテイ</t>
    </rPh>
    <rPh sb="18" eb="20">
      <t>メンゼイ</t>
    </rPh>
    <rPh sb="20" eb="21">
      <t>テン</t>
    </rPh>
    <rPh sb="21" eb="23">
      <t>イジョウ</t>
    </rPh>
    <phoneticPr fontId="2"/>
  </si>
  <si>
    <t>24-13　償却資産の概況</t>
    <rPh sb="6" eb="8">
      <t>ショウキャク</t>
    </rPh>
    <rPh sb="8" eb="10">
      <t>シサン</t>
    </rPh>
    <rPh sb="11" eb="13">
      <t>ガイキョウ</t>
    </rPh>
    <phoneticPr fontId="2"/>
  </si>
  <si>
    <t>24-13　償却資産の概況　－法定免税点以上－</t>
    <rPh sb="6" eb="8">
      <t>ショウキャク</t>
    </rPh>
    <rPh sb="8" eb="10">
      <t>シサン</t>
    </rPh>
    <rPh sb="11" eb="13">
      <t>ガイキョウ</t>
    </rPh>
    <rPh sb="15" eb="17">
      <t>ホウテイ</t>
    </rPh>
    <rPh sb="17" eb="19">
      <t>メンゼイ</t>
    </rPh>
    <rPh sb="19" eb="20">
      <t>テン</t>
    </rPh>
    <rPh sb="20" eb="22">
      <t>イジョウ</t>
    </rPh>
    <phoneticPr fontId="2"/>
  </si>
  <si>
    <t>24-6 基準財政需要額、同収入額の推移</t>
    <rPh sb="5" eb="7">
      <t>キジュン</t>
    </rPh>
    <rPh sb="7" eb="9">
      <t>ザイセイ</t>
    </rPh>
    <rPh sb="9" eb="11">
      <t>ジュヨウ</t>
    </rPh>
    <rPh sb="11" eb="12">
      <t>ガク</t>
    </rPh>
    <rPh sb="13" eb="14">
      <t>ドウ</t>
    </rPh>
    <rPh sb="14" eb="16">
      <t>シュウニュウ</t>
    </rPh>
    <rPh sb="16" eb="17">
      <t>ガク</t>
    </rPh>
    <rPh sb="18" eb="20">
      <t>スイイ</t>
    </rPh>
    <phoneticPr fontId="2"/>
  </si>
  <si>
    <t>年　度</t>
    <rPh sb="0" eb="1">
      <t>トシ</t>
    </rPh>
    <rPh sb="2" eb="3">
      <t>ド</t>
    </rPh>
    <phoneticPr fontId="2"/>
  </si>
  <si>
    <t>財政基盤の強さを表すものとして財政力指数が使われます。</t>
    <rPh sb="0" eb="2">
      <t>ザイセイ</t>
    </rPh>
    <rPh sb="2" eb="4">
      <t>キバン</t>
    </rPh>
    <rPh sb="5" eb="6">
      <t>ツヨ</t>
    </rPh>
    <rPh sb="8" eb="9">
      <t>アラワ</t>
    </rPh>
    <rPh sb="15" eb="18">
      <t>ザイセイリョク</t>
    </rPh>
    <rPh sb="18" eb="20">
      <t>シスウ</t>
    </rPh>
    <rPh sb="21" eb="22">
      <t>ツカ</t>
    </rPh>
    <phoneticPr fontId="2"/>
  </si>
  <si>
    <t>基準財政収入額を基準財政需要額で除して得た数値の過去３ヶ年の平均値をいいます。</t>
    <rPh sb="0" eb="2">
      <t>キジュン</t>
    </rPh>
    <rPh sb="2" eb="4">
      <t>ザイセイ</t>
    </rPh>
    <rPh sb="4" eb="6">
      <t>シュウニュウ</t>
    </rPh>
    <rPh sb="6" eb="7">
      <t>ガク</t>
    </rPh>
    <rPh sb="8" eb="10">
      <t>キジュン</t>
    </rPh>
    <rPh sb="10" eb="12">
      <t>ザイセイ</t>
    </rPh>
    <rPh sb="12" eb="14">
      <t>ジュヨウ</t>
    </rPh>
    <rPh sb="14" eb="15">
      <t>ガク</t>
    </rPh>
    <rPh sb="16" eb="17">
      <t>ジョ</t>
    </rPh>
    <rPh sb="19" eb="20">
      <t>エ</t>
    </rPh>
    <rPh sb="21" eb="23">
      <t>スウチ</t>
    </rPh>
    <rPh sb="24" eb="26">
      <t>カコ</t>
    </rPh>
    <rPh sb="28" eb="29">
      <t>ネン</t>
    </rPh>
    <rPh sb="30" eb="33">
      <t>ヘイキンチ</t>
    </rPh>
    <phoneticPr fontId="2"/>
  </si>
  <si>
    <t>標準的な行政活動を行うのに必要な財源をどのくらい自力で調達できるか表したものです。</t>
    <rPh sb="0" eb="3">
      <t>ヒョウジュンテキ</t>
    </rPh>
    <rPh sb="4" eb="6">
      <t>ギョウセイ</t>
    </rPh>
    <rPh sb="6" eb="8">
      <t>カツドウ</t>
    </rPh>
    <rPh sb="9" eb="10">
      <t>オコナ</t>
    </rPh>
    <rPh sb="13" eb="15">
      <t>ヒツヨウ</t>
    </rPh>
    <rPh sb="16" eb="18">
      <t>ザイゲン</t>
    </rPh>
    <rPh sb="24" eb="26">
      <t>ジリキ</t>
    </rPh>
    <rPh sb="27" eb="29">
      <t>チョウタツ</t>
    </rPh>
    <rPh sb="33" eb="34">
      <t>アラワ</t>
    </rPh>
    <phoneticPr fontId="2"/>
  </si>
  <si>
    <t>財政力指数が｢１｣に近いほど財源に余裕があります。</t>
    <rPh sb="0" eb="3">
      <t>ザイセイリョク</t>
    </rPh>
    <rPh sb="3" eb="5">
      <t>シスウ</t>
    </rPh>
    <rPh sb="10" eb="11">
      <t>チカ</t>
    </rPh>
    <rPh sb="14" eb="16">
      <t>ザイゲン</t>
    </rPh>
    <rPh sb="17" eb="19">
      <t>ヨユウ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</si>
</sst>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Red]\-#,##0.0"/>
  </numFmts>
  <fonts count="8">
    <font>
      <sz val="11"/>
      <name val="ＭＳ Ｐゴシック"/>
      <family val="3"/>
      <charset val="128"/>
    </font>
    <font>
      <sz val="11"/>
      <name val="ＭＳ Ｐゴシック"/>
      <family val="3"/>
      <charset val="128"/>
    </font>
    <font>
      <sz val="6"/>
      <name val="ＭＳ Ｐゴシック"/>
      <family val="3"/>
      <charset val="128"/>
    </font>
    <font>
      <b/>
      <sz val="11"/>
      <name val="明朝"/>
      <family val="1"/>
      <charset val="128"/>
    </font>
    <font>
      <sz val="11"/>
      <name val="明朝"/>
      <family val="1"/>
      <charset val="128"/>
    </font>
    <font>
      <sz val="10"/>
      <name val="明朝"/>
      <family val="1"/>
      <charset val="128"/>
    </font>
    <font>
      <sz val="8"/>
      <name val="明朝"/>
      <family val="1"/>
      <charset val="128"/>
    </font>
    <font>
      <sz val="9"/>
      <name val="明朝"/>
      <family val="1"/>
      <charset val="128"/>
    </font>
  </fonts>
  <fills count="2">
    <fill>
      <patternFill patternType="none"/>
    </fill>
    <fill>
      <patternFill patternType="gray125"/>
    </fill>
  </fills>
  <borders count="53">
    <border>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bottom style="thin">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dotted">
        <color indexed="64"/>
      </right>
      <top style="thin">
        <color indexed="64"/>
      </top>
      <bottom/>
      <diagonal/>
    </border>
    <border>
      <left/>
      <right style="dotted">
        <color indexed="64"/>
      </right>
      <top/>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dotted">
        <color indexed="64"/>
      </right>
      <top/>
      <bottom/>
      <diagonal/>
    </border>
    <border>
      <left style="medium">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213">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horizontal="center" vertical="center"/>
    </xf>
    <xf numFmtId="38" fontId="5" fillId="0" borderId="0" xfId="1" applyFont="1" applyAlignment="1">
      <alignment horizontal="center" vertical="center"/>
    </xf>
    <xf numFmtId="177" fontId="5" fillId="0" borderId="0" xfId="1" applyNumberFormat="1" applyFont="1" applyAlignment="1">
      <alignment horizontal="center" vertical="center"/>
    </xf>
    <xf numFmtId="177" fontId="5" fillId="0" borderId="0" xfId="1" applyNumberFormat="1" applyFont="1" applyAlignment="1">
      <alignment vertical="center"/>
    </xf>
    <xf numFmtId="38" fontId="5" fillId="0" borderId="0" xfId="1" applyFont="1" applyBorder="1" applyAlignment="1">
      <alignment horizontal="center" vertical="center"/>
    </xf>
    <xf numFmtId="177" fontId="5" fillId="0" borderId="0" xfId="1" applyNumberFormat="1" applyFont="1" applyBorder="1" applyAlignment="1">
      <alignment vertical="center"/>
    </xf>
    <xf numFmtId="0" fontId="4" fillId="0" borderId="6" xfId="0" applyFont="1" applyBorder="1" applyAlignment="1">
      <alignment vertical="center"/>
    </xf>
    <xf numFmtId="38" fontId="5" fillId="0" borderId="7" xfId="1" applyFont="1" applyBorder="1" applyAlignment="1">
      <alignment vertical="center"/>
    </xf>
    <xf numFmtId="0" fontId="5" fillId="0" borderId="0" xfId="0" applyFont="1" applyAlignment="1">
      <alignment horizontal="left" vertical="center"/>
    </xf>
    <xf numFmtId="38" fontId="5" fillId="0" borderId="0" xfId="1" applyFont="1" applyAlignment="1">
      <alignment vertical="center"/>
    </xf>
    <xf numFmtId="38" fontId="5" fillId="0" borderId="0" xfId="1"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7" xfId="0" applyFont="1" applyBorder="1" applyAlignment="1">
      <alignmen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38" fontId="6" fillId="0" borderId="0" xfId="1" applyFont="1" applyAlignment="1">
      <alignment horizontal="center" vertical="center"/>
    </xf>
    <xf numFmtId="177" fontId="6" fillId="0" borderId="0" xfId="1" applyNumberFormat="1" applyFont="1" applyAlignment="1">
      <alignment horizontal="center" vertical="center"/>
    </xf>
    <xf numFmtId="177" fontId="6" fillId="0" borderId="0" xfId="1" applyNumberFormat="1" applyFont="1" applyAlignment="1">
      <alignment vertical="center"/>
    </xf>
    <xf numFmtId="38" fontId="6" fillId="0" borderId="7" xfId="1" applyFont="1" applyBorder="1" applyAlignment="1">
      <alignment vertical="center"/>
    </xf>
    <xf numFmtId="0" fontId="5" fillId="0" borderId="0" xfId="0" applyFont="1" applyAlignment="1">
      <alignment vertical="center"/>
    </xf>
    <xf numFmtId="0" fontId="3" fillId="0" borderId="0" xfId="0" applyFont="1" applyBorder="1" applyAlignment="1">
      <alignment vertical="center"/>
    </xf>
    <xf numFmtId="0" fontId="5" fillId="0" borderId="0" xfId="0" applyFont="1" applyBorder="1" applyAlignment="1">
      <alignment horizontal="right" vertical="center"/>
    </xf>
    <xf numFmtId="0" fontId="6" fillId="0" borderId="2" xfId="0" applyFont="1" applyBorder="1" applyAlignment="1">
      <alignment horizontal="center" vertical="center"/>
    </xf>
    <xf numFmtId="0" fontId="5" fillId="0" borderId="5" xfId="0" applyFont="1" applyBorder="1" applyAlignment="1">
      <alignment horizontal="center" vertical="center"/>
    </xf>
    <xf numFmtId="3" fontId="5" fillId="0" borderId="0" xfId="0" applyNumberFormat="1" applyFont="1" applyBorder="1" applyAlignment="1">
      <alignment vertical="center"/>
    </xf>
    <xf numFmtId="0" fontId="5"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38" fontId="7" fillId="0" borderId="12" xfId="1" applyFont="1" applyBorder="1" applyAlignment="1">
      <alignment vertical="center"/>
    </xf>
    <xf numFmtId="38" fontId="7" fillId="0" borderId="13" xfId="1" applyFont="1" applyBorder="1" applyAlignment="1">
      <alignment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38" fontId="7" fillId="0" borderId="15" xfId="1" applyFont="1" applyBorder="1" applyAlignment="1">
      <alignment vertical="center"/>
    </xf>
    <xf numFmtId="38" fontId="7" fillId="0" borderId="7" xfId="1"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right" vertical="center"/>
    </xf>
    <xf numFmtId="0" fontId="5" fillId="0" borderId="16"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3" fontId="7" fillId="0" borderId="0" xfId="0" applyNumberFormat="1" applyFont="1" applyAlignment="1">
      <alignment vertical="center"/>
    </xf>
    <xf numFmtId="3" fontId="7" fillId="0" borderId="0" xfId="0" applyNumberFormat="1" applyFont="1" applyBorder="1" applyAlignment="1">
      <alignment vertical="center"/>
    </xf>
    <xf numFmtId="0" fontId="7" fillId="0" borderId="7" xfId="0" applyFont="1" applyBorder="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4" fillId="0" borderId="4" xfId="0" applyFont="1" applyBorder="1" applyAlignment="1">
      <alignment horizontal="center" vertical="center"/>
    </xf>
    <xf numFmtId="38" fontId="5" fillId="0" borderId="17" xfId="1" applyFont="1" applyBorder="1" applyAlignment="1">
      <alignment horizontal="right" vertical="center"/>
    </xf>
    <xf numFmtId="38" fontId="5" fillId="0" borderId="0" xfId="1" applyFont="1" applyBorder="1" applyAlignment="1">
      <alignment horizontal="right"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38" fontId="5" fillId="0" borderId="16" xfId="1" applyFont="1" applyBorder="1" applyAlignment="1">
      <alignment horizontal="right" vertical="center"/>
    </xf>
    <xf numFmtId="38" fontId="5" fillId="0" borderId="18" xfId="1" applyFont="1" applyBorder="1" applyAlignment="1">
      <alignment horizontal="right" vertical="center"/>
    </xf>
    <xf numFmtId="0" fontId="5" fillId="0" borderId="7" xfId="0" applyFont="1" applyBorder="1" applyAlignment="1">
      <alignment horizontal="center" vertical="center"/>
    </xf>
    <xf numFmtId="38" fontId="4" fillId="0" borderId="0" xfId="1" applyFont="1" applyAlignment="1">
      <alignment vertical="center"/>
    </xf>
    <xf numFmtId="49" fontId="4" fillId="0" borderId="0" xfId="1" applyNumberFormat="1" applyFont="1" applyAlignment="1">
      <alignment vertical="center"/>
    </xf>
    <xf numFmtId="40" fontId="4" fillId="0" borderId="0" xfId="1" applyNumberFormat="1" applyFont="1" applyAlignment="1">
      <alignment vertical="center"/>
    </xf>
    <xf numFmtId="38" fontId="4" fillId="0" borderId="1" xfId="1" applyFont="1" applyBorder="1" applyAlignment="1">
      <alignment horizontal="center" vertical="center"/>
    </xf>
    <xf numFmtId="38" fontId="4" fillId="0" borderId="19" xfId="1" applyFont="1" applyBorder="1" applyAlignment="1">
      <alignment horizontal="center" vertical="center"/>
    </xf>
    <xf numFmtId="38" fontId="4" fillId="0" borderId="12" xfId="1" applyFont="1" applyBorder="1" applyAlignment="1">
      <alignment vertical="center"/>
    </xf>
    <xf numFmtId="38" fontId="4" fillId="0" borderId="13" xfId="1" applyFont="1" applyBorder="1" applyAlignment="1">
      <alignment vertical="center"/>
    </xf>
    <xf numFmtId="38" fontId="4" fillId="0" borderId="17" xfId="1" applyFont="1" applyBorder="1" applyAlignment="1">
      <alignment vertical="center"/>
    </xf>
    <xf numFmtId="38" fontId="4" fillId="0" borderId="0" xfId="1" applyFont="1" applyBorder="1" applyAlignment="1">
      <alignment vertical="center"/>
    </xf>
    <xf numFmtId="0" fontId="4" fillId="0" borderId="6" xfId="0" applyFont="1" applyBorder="1" applyAlignment="1">
      <alignment horizontal="center" vertical="center"/>
    </xf>
    <xf numFmtId="38" fontId="4" fillId="0" borderId="15" xfId="1" applyFont="1" applyBorder="1" applyAlignment="1">
      <alignment vertical="center"/>
    </xf>
    <xf numFmtId="38" fontId="4" fillId="0" borderId="7" xfId="1" applyFont="1" applyBorder="1" applyAlignment="1">
      <alignment vertical="center"/>
    </xf>
    <xf numFmtId="38" fontId="5" fillId="0" borderId="0" xfId="1" applyFont="1" applyAlignment="1">
      <alignment horizontal="right" vertical="center"/>
    </xf>
    <xf numFmtId="49" fontId="4" fillId="0" borderId="0" xfId="0" applyNumberFormat="1" applyFont="1" applyAlignment="1">
      <alignment vertical="center"/>
    </xf>
    <xf numFmtId="38" fontId="5" fillId="0" borderId="20" xfId="1" applyFont="1" applyBorder="1" applyAlignment="1">
      <alignment horizontal="center" vertical="center"/>
    </xf>
    <xf numFmtId="38" fontId="5" fillId="0" borderId="7" xfId="1" applyFont="1" applyBorder="1" applyAlignment="1">
      <alignment horizontal="center" vertical="center"/>
    </xf>
    <xf numFmtId="38" fontId="5" fillId="0" borderId="21" xfId="1" applyFont="1" applyBorder="1" applyAlignment="1">
      <alignment horizontal="center" vertical="center"/>
    </xf>
    <xf numFmtId="38" fontId="5" fillId="0" borderId="22" xfId="1" applyFont="1" applyBorder="1" applyAlignment="1">
      <alignment horizontal="center" vertical="center"/>
    </xf>
    <xf numFmtId="38" fontId="5" fillId="0" borderId="13" xfId="1" applyFont="1" applyBorder="1" applyAlignment="1">
      <alignment horizontal="center" vertical="center"/>
    </xf>
    <xf numFmtId="38" fontId="5" fillId="0" borderId="17" xfId="1" applyFont="1" applyBorder="1" applyAlignment="1">
      <alignment horizontal="center" vertical="center"/>
    </xf>
    <xf numFmtId="38" fontId="5" fillId="0" borderId="15" xfId="1"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38" fontId="5" fillId="0" borderId="0" xfId="1" applyFont="1" applyAlignment="1">
      <alignment horizontal="distributed" vertical="center"/>
    </xf>
    <xf numFmtId="38" fontId="5" fillId="0" borderId="17" xfId="1" applyFont="1" applyBorder="1" applyAlignment="1">
      <alignment vertical="center"/>
    </xf>
    <xf numFmtId="38" fontId="5" fillId="0" borderId="15" xfId="1" applyFont="1" applyBorder="1" applyAlignment="1">
      <alignment vertical="center"/>
    </xf>
    <xf numFmtId="38" fontId="5" fillId="0" borderId="0" xfId="1" applyFont="1" applyBorder="1" applyAlignment="1">
      <alignment horizontal="distributed" vertical="center"/>
    </xf>
    <xf numFmtId="38" fontId="5" fillId="0" borderId="25" xfId="1" applyFont="1" applyBorder="1" applyAlignment="1">
      <alignment vertical="center"/>
    </xf>
    <xf numFmtId="38" fontId="5" fillId="0" borderId="26" xfId="1" applyFont="1" applyBorder="1" applyAlignment="1">
      <alignment vertical="center"/>
    </xf>
    <xf numFmtId="38" fontId="5" fillId="0" borderId="20" xfId="1" applyFont="1" applyBorder="1" applyAlignment="1">
      <alignment horizontal="distributed" vertical="center"/>
    </xf>
    <xf numFmtId="38" fontId="5" fillId="0" borderId="27" xfId="1" applyFont="1" applyBorder="1" applyAlignment="1">
      <alignment vertical="center"/>
    </xf>
    <xf numFmtId="38" fontId="5" fillId="0" borderId="28" xfId="1" applyFont="1" applyBorder="1" applyAlignment="1">
      <alignment vertical="center"/>
    </xf>
    <xf numFmtId="38" fontId="5" fillId="0" borderId="21" xfId="1" applyFont="1" applyBorder="1" applyAlignment="1">
      <alignment horizontal="distributed" vertical="center"/>
    </xf>
    <xf numFmtId="38" fontId="5" fillId="0" borderId="29" xfId="1" applyFont="1" applyBorder="1" applyAlignment="1">
      <alignment vertical="center"/>
    </xf>
    <xf numFmtId="38" fontId="5" fillId="0" borderId="30" xfId="1" applyFont="1" applyBorder="1" applyAlignment="1">
      <alignment vertical="center"/>
    </xf>
    <xf numFmtId="38" fontId="5" fillId="0" borderId="22" xfId="1" applyFont="1" applyBorder="1" applyAlignment="1">
      <alignment horizontal="distributed" vertical="center"/>
    </xf>
    <xf numFmtId="38" fontId="5" fillId="0" borderId="22" xfId="1" applyFont="1" applyBorder="1" applyAlignment="1">
      <alignment vertical="center"/>
    </xf>
    <xf numFmtId="0" fontId="5" fillId="0" borderId="17" xfId="0" applyFont="1" applyBorder="1" applyAlignment="1">
      <alignment vertical="center"/>
    </xf>
    <xf numFmtId="0" fontId="5" fillId="0" borderId="15" xfId="0" applyFont="1" applyBorder="1" applyAlignment="1">
      <alignment vertical="center"/>
    </xf>
    <xf numFmtId="3" fontId="5" fillId="0" borderId="7" xfId="0" applyNumberFormat="1" applyFont="1" applyBorder="1" applyAlignment="1">
      <alignment vertical="center"/>
    </xf>
    <xf numFmtId="38" fontId="5" fillId="0" borderId="0" xfId="1" applyFont="1" applyBorder="1" applyAlignment="1">
      <alignment horizontal="left" vertical="center"/>
    </xf>
    <xf numFmtId="38" fontId="5" fillId="0" borderId="0" xfId="1" applyFont="1" applyBorder="1" applyAlignment="1">
      <alignment vertical="center" shrinkToFit="1"/>
    </xf>
    <xf numFmtId="38" fontId="5" fillId="0" borderId="7" xfId="1" applyFont="1" applyBorder="1" applyAlignment="1">
      <alignment vertical="center" shrinkToFit="1"/>
    </xf>
    <xf numFmtId="38" fontId="5" fillId="0" borderId="0" xfId="1" applyFont="1" applyBorder="1" applyAlignment="1">
      <alignment horizontal="left" vertical="center" shrinkToFit="1"/>
    </xf>
    <xf numFmtId="0" fontId="5" fillId="0" borderId="4" xfId="0" applyFont="1" applyBorder="1" applyAlignment="1">
      <alignment horizontal="center" vertical="center"/>
    </xf>
    <xf numFmtId="0" fontId="5" fillId="0" borderId="31" xfId="0" applyFont="1" applyBorder="1" applyAlignment="1">
      <alignment horizontal="center" vertical="center"/>
    </xf>
    <xf numFmtId="38" fontId="6" fillId="0" borderId="0" xfId="1" applyFont="1" applyAlignment="1">
      <alignment vertical="center"/>
    </xf>
    <xf numFmtId="49" fontId="4" fillId="0" borderId="7" xfId="0" applyNumberFormat="1"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49" fontId="4" fillId="0" borderId="7" xfId="0" applyNumberFormat="1" applyFont="1" applyBorder="1" applyAlignment="1">
      <alignment horizontal="center" vertical="center"/>
    </xf>
    <xf numFmtId="49" fontId="4" fillId="0" borderId="7" xfId="0" applyNumberFormat="1" applyFont="1" applyBorder="1" applyAlignment="1">
      <alignment horizontal="right" vertical="center"/>
    </xf>
    <xf numFmtId="0" fontId="4" fillId="0" borderId="32" xfId="0" applyFont="1" applyBorder="1" applyAlignment="1">
      <alignment vertical="center"/>
    </xf>
    <xf numFmtId="40" fontId="5" fillId="0" borderId="0" xfId="1" applyNumberFormat="1" applyFont="1" applyAlignment="1">
      <alignment horizontal="right" vertical="center"/>
    </xf>
    <xf numFmtId="0" fontId="4" fillId="0" borderId="0" xfId="0" applyFont="1" applyFill="1" applyBorder="1" applyAlignment="1">
      <alignment vertical="center"/>
    </xf>
    <xf numFmtId="38" fontId="4" fillId="0" borderId="8" xfId="1" applyFont="1" applyBorder="1" applyAlignment="1">
      <alignment horizontal="center" vertical="center"/>
    </xf>
    <xf numFmtId="38" fontId="4" fillId="0" borderId="33" xfId="1" applyFont="1" applyBorder="1" applyAlignment="1">
      <alignment vertical="center"/>
    </xf>
    <xf numFmtId="38" fontId="4" fillId="0" borderId="33" xfId="1" applyFont="1" applyFill="1" applyBorder="1" applyAlignment="1">
      <alignment vertical="center"/>
    </xf>
    <xf numFmtId="49" fontId="4" fillId="0" borderId="0" xfId="1" applyNumberFormat="1" applyFont="1" applyBorder="1" applyAlignment="1">
      <alignment vertical="center"/>
    </xf>
    <xf numFmtId="38" fontId="4" fillId="0" borderId="33" xfId="1" applyFont="1" applyBorder="1" applyAlignment="1">
      <alignment horizontal="center" vertical="center"/>
    </xf>
    <xf numFmtId="40" fontId="4" fillId="0" borderId="34" xfId="1" applyNumberFormat="1"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6" xfId="0" applyFont="1" applyFill="1" applyBorder="1" applyAlignment="1">
      <alignment horizontal="center" vertical="center"/>
    </xf>
    <xf numFmtId="49" fontId="6" fillId="0" borderId="0" xfId="1" applyNumberFormat="1" applyFont="1" applyAlignment="1">
      <alignment horizontal="right"/>
    </xf>
    <xf numFmtId="40" fontId="4" fillId="0" borderId="33" xfId="1" applyNumberFormat="1" applyFont="1" applyBorder="1" applyAlignment="1">
      <alignment horizontal="center" vertical="center"/>
    </xf>
    <xf numFmtId="40" fontId="4" fillId="0" borderId="33" xfId="1" applyNumberFormat="1" applyFont="1" applyFill="1" applyBorder="1" applyAlignment="1">
      <alignment horizontal="center" vertical="center"/>
    </xf>
    <xf numFmtId="38" fontId="4" fillId="0" borderId="37" xfId="1" applyFont="1" applyBorder="1" applyAlignment="1">
      <alignment horizontal="center" vertical="center"/>
    </xf>
    <xf numFmtId="38" fontId="4" fillId="0" borderId="38" xfId="1" applyFont="1" applyFill="1" applyBorder="1" applyAlignment="1">
      <alignment horizontal="center" vertical="center"/>
    </xf>
    <xf numFmtId="38" fontId="4" fillId="0" borderId="39" xfId="1" applyFont="1" applyBorder="1" applyAlignment="1">
      <alignment horizontal="center" vertical="center"/>
    </xf>
    <xf numFmtId="38" fontId="4" fillId="0" borderId="40" xfId="1" applyFont="1" applyFill="1" applyBorder="1" applyAlignment="1">
      <alignment horizontal="center" vertical="center"/>
    </xf>
    <xf numFmtId="38" fontId="4" fillId="0" borderId="41" xfId="1" applyFont="1" applyBorder="1" applyAlignment="1">
      <alignment horizontal="center" vertical="center"/>
    </xf>
    <xf numFmtId="38" fontId="4" fillId="0" borderId="42" xfId="1" applyFont="1" applyBorder="1" applyAlignment="1">
      <alignment horizontal="center" vertical="center"/>
    </xf>
    <xf numFmtId="38" fontId="4" fillId="0" borderId="0" xfId="1" applyFont="1" applyFill="1" applyBorder="1" applyAlignment="1">
      <alignment vertical="center"/>
    </xf>
    <xf numFmtId="40" fontId="4" fillId="0" borderId="43" xfId="1" applyNumberFormat="1" applyFont="1" applyBorder="1" applyAlignment="1">
      <alignment horizontal="center" vertical="center"/>
    </xf>
    <xf numFmtId="40" fontId="4" fillId="0" borderId="37" xfId="1" applyNumberFormat="1" applyFont="1" applyBorder="1" applyAlignment="1">
      <alignment vertical="center"/>
    </xf>
    <xf numFmtId="40" fontId="4" fillId="0" borderId="38" xfId="1" applyNumberFormat="1" applyFont="1" applyBorder="1" applyAlignment="1">
      <alignment vertical="center"/>
    </xf>
    <xf numFmtId="40" fontId="4" fillId="0" borderId="44" xfId="1" applyNumberFormat="1" applyFont="1" applyBorder="1" applyAlignment="1">
      <alignment vertical="center"/>
    </xf>
    <xf numFmtId="38" fontId="4" fillId="0" borderId="45" xfId="1" applyFont="1" applyFill="1" applyBorder="1" applyAlignment="1">
      <alignment horizontal="center" vertical="center"/>
    </xf>
    <xf numFmtId="0" fontId="4" fillId="0" borderId="46" xfId="0" applyFont="1" applyFill="1" applyBorder="1" applyAlignment="1">
      <alignment horizontal="center" vertical="center"/>
    </xf>
    <xf numFmtId="38" fontId="4" fillId="0" borderId="47" xfId="1" applyFont="1" applyFill="1" applyBorder="1" applyAlignment="1">
      <alignment horizontal="center" vertical="center"/>
    </xf>
    <xf numFmtId="38" fontId="4" fillId="0" borderId="44" xfId="1" applyFont="1" applyFill="1" applyBorder="1" applyAlignment="1">
      <alignment horizontal="center" vertical="center"/>
    </xf>
    <xf numFmtId="40" fontId="4" fillId="0" borderId="48" xfId="1" applyNumberFormat="1" applyFont="1" applyFill="1" applyBorder="1" applyAlignment="1">
      <alignment horizontal="center" vertical="center"/>
    </xf>
    <xf numFmtId="0" fontId="3" fillId="0" borderId="0" xfId="0" applyFont="1" applyAlignment="1">
      <alignment horizontal="lef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5" fillId="0" borderId="19"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6" fillId="0" borderId="49" xfId="0" applyFont="1" applyBorder="1" applyAlignment="1">
      <alignment horizontal="distributed" vertical="distributed" wrapText="1"/>
    </xf>
    <xf numFmtId="0" fontId="6" fillId="0" borderId="16" xfId="0" applyFont="1" applyBorder="1" applyAlignment="1">
      <alignment horizontal="distributed" vertical="distributed" wrapText="1"/>
    </xf>
    <xf numFmtId="0" fontId="6" fillId="0" borderId="19" xfId="0" applyFont="1" applyBorder="1" applyAlignment="1">
      <alignment horizontal="center" vertical="center"/>
    </xf>
    <xf numFmtId="0" fontId="6" fillId="0" borderId="2" xfId="0" applyFont="1" applyBorder="1" applyAlignment="1">
      <alignment horizontal="center" vertical="center"/>
    </xf>
    <xf numFmtId="0" fontId="6" fillId="0" borderId="19" xfId="0" applyFont="1" applyBorder="1" applyAlignment="1">
      <alignment horizontal="distributed" vertical="distributed" wrapText="1"/>
    </xf>
    <xf numFmtId="0" fontId="6" fillId="0" borderId="2" xfId="0" applyFont="1" applyBorder="1" applyAlignment="1">
      <alignment horizontal="distributed" vertical="distributed" wrapText="1"/>
    </xf>
    <xf numFmtId="0" fontId="6" fillId="0" borderId="10" xfId="0" applyFont="1" applyBorder="1" applyAlignment="1">
      <alignment horizontal="distributed" vertical="distributed" wrapText="1"/>
    </xf>
    <xf numFmtId="0" fontId="6" fillId="0" borderId="11" xfId="0" applyFont="1" applyBorder="1" applyAlignment="1">
      <alignment horizontal="distributed" vertical="distributed" wrapText="1"/>
    </xf>
    <xf numFmtId="0" fontId="6" fillId="0" borderId="1" xfId="0" applyFont="1" applyBorder="1" applyAlignment="1">
      <alignment horizontal="distributed" vertical="distributed" wrapText="1"/>
    </xf>
    <xf numFmtId="0" fontId="6" fillId="0" borderId="9" xfId="0" applyFont="1" applyBorder="1" applyAlignment="1">
      <alignment horizontal="distributed" vertical="distributed"/>
    </xf>
    <xf numFmtId="0" fontId="6" fillId="0" borderId="2" xfId="0" applyFont="1" applyBorder="1" applyAlignment="1">
      <alignment horizontal="distributed" vertical="distributed"/>
    </xf>
    <xf numFmtId="0" fontId="6" fillId="0" borderId="8" xfId="0" applyFont="1" applyBorder="1" applyAlignment="1">
      <alignment horizontal="distributed" vertical="distributed" wrapText="1"/>
    </xf>
    <xf numFmtId="0" fontId="6" fillId="0" borderId="3" xfId="0" applyFont="1" applyBorder="1" applyAlignment="1">
      <alignment horizontal="distributed" vertical="distributed" wrapText="1"/>
    </xf>
    <xf numFmtId="0" fontId="6" fillId="0" borderId="19" xfId="0" applyFont="1" applyBorder="1" applyAlignment="1">
      <alignment horizontal="center" vertical="distributed" wrapText="1"/>
    </xf>
    <xf numFmtId="0" fontId="6" fillId="0" borderId="2" xfId="0" applyFont="1" applyBorder="1" applyAlignment="1">
      <alignment horizontal="center" vertical="distributed" wrapText="1"/>
    </xf>
    <xf numFmtId="0" fontId="6" fillId="0" borderId="50" xfId="0" applyFont="1" applyBorder="1" applyAlignment="1">
      <alignment horizontal="distributed" vertical="distributed" wrapText="1"/>
    </xf>
    <xf numFmtId="0" fontId="6" fillId="0" borderId="31" xfId="0" applyFont="1" applyBorder="1" applyAlignment="1">
      <alignment horizontal="distributed" vertical="distributed" wrapText="1"/>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distributed" wrapText="1"/>
    </xf>
    <xf numFmtId="0" fontId="6" fillId="0" borderId="11" xfId="0" applyFont="1" applyBorder="1" applyAlignment="1">
      <alignment horizontal="center" vertical="distributed" wrapText="1"/>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19" xfId="0" applyFont="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49" xfId="0" applyFont="1" applyBorder="1" applyAlignment="1">
      <alignment horizontal="center" vertical="center"/>
    </xf>
    <xf numFmtId="0" fontId="5" fillId="0" borderId="32" xfId="0" applyFont="1" applyBorder="1" applyAlignment="1">
      <alignment horizontal="center" vertical="center"/>
    </xf>
    <xf numFmtId="0" fontId="5" fillId="0" borderId="18" xfId="0" applyFont="1" applyBorder="1" applyAlignment="1">
      <alignment horizontal="center" vertical="center"/>
    </xf>
    <xf numFmtId="0" fontId="5" fillId="0" borderId="8"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9" xfId="0" applyFont="1" applyBorder="1" applyAlignment="1">
      <alignment horizontal="distributed" vertical="center" wrapText="1"/>
    </xf>
    <xf numFmtId="0" fontId="5" fillId="0" borderId="17" xfId="0" applyFont="1" applyBorder="1" applyAlignment="1">
      <alignment horizontal="distributed" vertical="center"/>
    </xf>
    <xf numFmtId="0" fontId="5" fillId="0" borderId="16" xfId="0" applyFont="1" applyBorder="1" applyAlignment="1">
      <alignment horizontal="distributed" vertical="center"/>
    </xf>
    <xf numFmtId="0" fontId="5" fillId="0" borderId="4" xfId="0" applyFont="1" applyBorder="1" applyAlignment="1">
      <alignment horizontal="center" vertical="center" wrapText="1"/>
    </xf>
    <xf numFmtId="0" fontId="5" fillId="0" borderId="31" xfId="0" applyFont="1" applyBorder="1" applyAlignment="1">
      <alignment horizontal="center" vertical="center"/>
    </xf>
    <xf numFmtId="0" fontId="5" fillId="0" borderId="24" xfId="0" applyFont="1" applyBorder="1" applyAlignment="1">
      <alignment horizontal="center" vertical="center" wrapText="1"/>
    </xf>
    <xf numFmtId="0" fontId="5" fillId="0" borderId="51" xfId="0" applyFont="1" applyBorder="1" applyAlignment="1">
      <alignment horizontal="center" vertical="center"/>
    </xf>
    <xf numFmtId="0" fontId="5" fillId="0" borderId="11" xfId="0" applyFont="1" applyBorder="1" applyAlignment="1">
      <alignment horizontal="center" vertical="center"/>
    </xf>
    <xf numFmtId="0" fontId="5" fillId="0" borderId="50" xfId="0" applyFont="1" applyBorder="1" applyAlignment="1">
      <alignment horizontal="center" vertical="center"/>
    </xf>
    <xf numFmtId="0" fontId="5" fillId="0" borderId="23" xfId="0" applyFont="1" applyBorder="1" applyAlignment="1">
      <alignment horizontal="center" vertical="center"/>
    </xf>
    <xf numFmtId="0" fontId="5" fillId="0" borderId="52" xfId="0" applyFont="1" applyBorder="1" applyAlignment="1">
      <alignment horizontal="center" vertical="center"/>
    </xf>
    <xf numFmtId="0" fontId="5"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4"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showGridLines="0" tabSelected="1" workbookViewId="0">
      <selection activeCell="C13" sqref="C13"/>
    </sheetView>
  </sheetViews>
  <sheetFormatPr defaultRowHeight="13.5"/>
  <cols>
    <col min="1" max="1" width="13.75" style="2" customWidth="1"/>
    <col min="2" max="3" width="19.375" style="65" customWidth="1"/>
    <col min="4" max="4" width="1.25" style="65" customWidth="1"/>
    <col min="5" max="5" width="14.875" style="67" customWidth="1"/>
    <col min="6" max="16384" width="9" style="2"/>
  </cols>
  <sheetData>
    <row r="1" spans="1:6" ht="18.75" customHeight="1">
      <c r="A1" s="150" t="s">
        <v>206</v>
      </c>
      <c r="B1" s="150"/>
      <c r="C1" s="150"/>
      <c r="D1" s="150"/>
      <c r="E1" s="66" t="s">
        <v>94</v>
      </c>
    </row>
    <row r="2" spans="1:6" ht="18.75" customHeight="1" thickBot="1">
      <c r="A2" s="1"/>
      <c r="C2" s="131" t="s">
        <v>24</v>
      </c>
      <c r="D2" s="125"/>
      <c r="E2" s="120"/>
    </row>
    <row r="3" spans="1:6" ht="18.75" customHeight="1">
      <c r="A3" s="128" t="s">
        <v>207</v>
      </c>
      <c r="B3" s="139" t="s">
        <v>43</v>
      </c>
      <c r="C3" s="138" t="s">
        <v>44</v>
      </c>
      <c r="D3" s="126"/>
      <c r="E3" s="127" t="s">
        <v>45</v>
      </c>
      <c r="F3" s="3"/>
    </row>
    <row r="4" spans="1:6" s="3" customFormat="1" ht="22.5" customHeight="1">
      <c r="A4" s="129">
        <v>17</v>
      </c>
      <c r="B4" s="136">
        <v>19807822</v>
      </c>
      <c r="C4" s="134">
        <v>10501627</v>
      </c>
      <c r="D4" s="123"/>
      <c r="E4" s="132">
        <v>0.5</v>
      </c>
    </row>
    <row r="5" spans="1:6" s="3" customFormat="1" ht="22.5" customHeight="1">
      <c r="A5" s="129">
        <v>18</v>
      </c>
      <c r="B5" s="137">
        <v>19728788</v>
      </c>
      <c r="C5" s="135">
        <v>11308199</v>
      </c>
      <c r="D5" s="124"/>
      <c r="E5" s="133">
        <v>0.53</v>
      </c>
    </row>
    <row r="6" spans="1:6" s="3" customFormat="1" ht="22.5" customHeight="1">
      <c r="A6" s="129">
        <v>19</v>
      </c>
      <c r="B6" s="137">
        <v>19203540</v>
      </c>
      <c r="C6" s="135">
        <v>11126893</v>
      </c>
      <c r="D6" s="124"/>
      <c r="E6" s="133">
        <v>0.56000000000000005</v>
      </c>
    </row>
    <row r="7" spans="1:6" s="3" customFormat="1" ht="22.5" customHeight="1">
      <c r="A7" s="129">
        <v>20</v>
      </c>
      <c r="B7" s="137">
        <v>19594922</v>
      </c>
      <c r="C7" s="135">
        <v>11370058</v>
      </c>
      <c r="D7" s="124"/>
      <c r="E7" s="133">
        <v>0.57999999999999996</v>
      </c>
    </row>
    <row r="8" spans="1:6" s="121" customFormat="1" ht="22.5" customHeight="1">
      <c r="A8" s="130">
        <v>21</v>
      </c>
      <c r="B8" s="137">
        <v>19802802</v>
      </c>
      <c r="C8" s="135">
        <v>10846313</v>
      </c>
      <c r="D8" s="124"/>
      <c r="E8" s="133">
        <v>0.56999999999999995</v>
      </c>
    </row>
    <row r="9" spans="1:6" s="121" customFormat="1" ht="22.5" customHeight="1">
      <c r="A9" s="130">
        <v>22</v>
      </c>
      <c r="B9" s="137">
        <v>19602930</v>
      </c>
      <c r="C9" s="135">
        <v>10194634</v>
      </c>
      <c r="D9" s="124"/>
      <c r="E9" s="133">
        <v>0.55000000000000004</v>
      </c>
    </row>
    <row r="10" spans="1:6" s="121" customFormat="1" ht="22.5" customHeight="1">
      <c r="A10" s="130">
        <v>23</v>
      </c>
      <c r="B10" s="145">
        <v>19928442</v>
      </c>
      <c r="C10" s="135">
        <v>10306205</v>
      </c>
      <c r="D10" s="140"/>
      <c r="E10" s="133">
        <v>0.53</v>
      </c>
    </row>
    <row r="11" spans="1:6" s="121" customFormat="1" ht="22.5" customHeight="1">
      <c r="A11" s="130">
        <v>24</v>
      </c>
      <c r="B11" s="145">
        <v>20153174</v>
      </c>
      <c r="C11" s="135">
        <v>10243224</v>
      </c>
      <c r="D11" s="140"/>
      <c r="E11" s="133">
        <v>0.52</v>
      </c>
    </row>
    <row r="12" spans="1:6" s="121" customFormat="1" ht="22.5" customHeight="1">
      <c r="A12" s="130">
        <v>25</v>
      </c>
      <c r="B12" s="145">
        <v>20271920</v>
      </c>
      <c r="C12" s="135">
        <v>10375583</v>
      </c>
      <c r="D12" s="140"/>
      <c r="E12" s="133">
        <v>0.51</v>
      </c>
    </row>
    <row r="13" spans="1:6" s="121" customFormat="1" ht="22.5" customHeight="1">
      <c r="A13" s="130">
        <v>26</v>
      </c>
      <c r="B13" s="145">
        <v>20587276</v>
      </c>
      <c r="C13" s="135">
        <v>10504193</v>
      </c>
      <c r="D13" s="140"/>
      <c r="E13" s="133">
        <v>0.51</v>
      </c>
    </row>
    <row r="14" spans="1:6" s="121" customFormat="1" ht="22.5" customHeight="1">
      <c r="A14" s="130">
        <v>27</v>
      </c>
      <c r="B14" s="145">
        <v>21993908</v>
      </c>
      <c r="C14" s="135">
        <v>11004937</v>
      </c>
      <c r="D14" s="140"/>
      <c r="E14" s="133">
        <v>0.51</v>
      </c>
    </row>
    <row r="15" spans="1:6" s="121" customFormat="1" ht="22.5" customHeight="1" thickBot="1">
      <c r="A15" s="146">
        <v>28</v>
      </c>
      <c r="B15" s="147">
        <v>22305252</v>
      </c>
      <c r="C15" s="148">
        <v>11300421</v>
      </c>
      <c r="D15" s="140"/>
      <c r="E15" s="149">
        <v>0.51</v>
      </c>
    </row>
    <row r="16" spans="1:6" s="3" customFormat="1" ht="11.25" customHeight="1">
      <c r="A16" s="2"/>
      <c r="B16" s="65"/>
      <c r="C16" s="73"/>
      <c r="D16" s="73"/>
      <c r="E16" s="67"/>
    </row>
    <row r="17" spans="1:5" s="3" customFormat="1" ht="11.25" customHeight="1">
      <c r="A17" s="2"/>
      <c r="B17" s="65"/>
      <c r="C17" s="73"/>
      <c r="D17" s="73"/>
      <c r="E17" s="67"/>
    </row>
    <row r="18" spans="1:5" s="3" customFormat="1" ht="15.75" hidden="1" customHeight="1">
      <c r="A18" s="2"/>
      <c r="B18" s="65"/>
      <c r="C18" s="73"/>
      <c r="D18" s="73"/>
      <c r="E18" s="67"/>
    </row>
    <row r="19" spans="1:5" s="3" customFormat="1" ht="15.75" hidden="1" customHeight="1">
      <c r="A19" s="2"/>
      <c r="B19" s="65"/>
      <c r="C19" s="73"/>
      <c r="D19" s="73"/>
      <c r="E19" s="67"/>
    </row>
    <row r="20" spans="1:5" s="3" customFormat="1" ht="15.75" hidden="1" customHeight="1">
      <c r="A20" s="2"/>
      <c r="B20" s="65"/>
      <c r="C20" s="73"/>
      <c r="D20" s="73"/>
      <c r="E20" s="67"/>
    </row>
    <row r="21" spans="1:5" s="3" customFormat="1" ht="15.75" hidden="1" customHeight="1">
      <c r="A21" s="2"/>
      <c r="B21" s="65"/>
      <c r="C21" s="73"/>
      <c r="D21" s="73"/>
      <c r="E21" s="67"/>
    </row>
    <row r="22" spans="1:5" s="3" customFormat="1" ht="15.75" hidden="1" customHeight="1">
      <c r="A22" s="2"/>
      <c r="B22" s="65"/>
      <c r="C22" s="73"/>
      <c r="D22" s="73"/>
      <c r="E22" s="67"/>
    </row>
    <row r="23" spans="1:5" s="3" customFormat="1" ht="15.75" hidden="1" customHeight="1">
      <c r="A23" s="2"/>
      <c r="B23" s="65"/>
      <c r="C23" s="73"/>
      <c r="D23" s="73"/>
      <c r="E23" s="67"/>
    </row>
    <row r="24" spans="1:5" s="3" customFormat="1" ht="15.75" hidden="1" customHeight="1">
      <c r="A24" s="2"/>
      <c r="B24" s="65"/>
      <c r="C24" s="73"/>
      <c r="D24" s="73"/>
      <c r="E24" s="67"/>
    </row>
    <row r="25" spans="1:5" s="3" customFormat="1" ht="15.75" hidden="1" customHeight="1" thickBot="1">
      <c r="A25" s="1"/>
      <c r="B25" s="65"/>
      <c r="C25" s="66" t="s">
        <v>116</v>
      </c>
      <c r="D25" s="66"/>
      <c r="E25" s="120" t="s">
        <v>24</v>
      </c>
    </row>
    <row r="26" spans="1:5" s="3" customFormat="1" ht="15.75" hidden="1" customHeight="1">
      <c r="A26" s="4" t="s">
        <v>1</v>
      </c>
      <c r="B26" s="68" t="s">
        <v>43</v>
      </c>
      <c r="C26" s="69" t="s">
        <v>44</v>
      </c>
      <c r="D26" s="122"/>
      <c r="E26" s="141" t="s">
        <v>45</v>
      </c>
    </row>
    <row r="27" spans="1:5" s="3" customFormat="1" ht="15.75" hidden="1" customHeight="1">
      <c r="A27" s="57" t="s">
        <v>86</v>
      </c>
      <c r="B27" s="70">
        <v>3666859</v>
      </c>
      <c r="C27" s="71">
        <v>1449294</v>
      </c>
      <c r="D27" s="71"/>
      <c r="E27" s="142">
        <v>0.38</v>
      </c>
    </row>
    <row r="28" spans="1:5" s="3" customFormat="1" ht="15.75" hidden="1" customHeight="1">
      <c r="A28" s="8">
        <v>14</v>
      </c>
      <c r="B28" s="72">
        <v>3577318</v>
      </c>
      <c r="C28" s="73">
        <v>1411416</v>
      </c>
      <c r="D28" s="73"/>
      <c r="E28" s="143">
        <v>0.39</v>
      </c>
    </row>
    <row r="29" spans="1:5" s="3" customFormat="1" ht="15.75" hidden="1" customHeight="1">
      <c r="A29" s="8">
        <v>15</v>
      </c>
      <c r="B29" s="72">
        <v>3312392</v>
      </c>
      <c r="C29" s="73">
        <v>1303386</v>
      </c>
      <c r="D29" s="73"/>
      <c r="E29" s="143">
        <v>0.39</v>
      </c>
    </row>
    <row r="30" spans="1:5" s="3" customFormat="1" ht="15.75" hidden="1" customHeight="1" thickBot="1">
      <c r="A30" s="74">
        <v>16</v>
      </c>
      <c r="B30" s="75">
        <v>3358008</v>
      </c>
      <c r="C30" s="76">
        <v>1316951</v>
      </c>
      <c r="D30" s="76"/>
      <c r="E30" s="144">
        <v>0.39</v>
      </c>
    </row>
    <row r="31" spans="1:5" s="3" customFormat="1" ht="15.75" hidden="1" customHeight="1">
      <c r="A31" s="2"/>
      <c r="B31" s="65"/>
      <c r="C31" s="65"/>
      <c r="D31" s="65"/>
      <c r="E31" s="67"/>
    </row>
    <row r="32" spans="1:5" s="3" customFormat="1" ht="15.75" hidden="1" customHeight="1" thickBot="1">
      <c r="A32" s="1"/>
      <c r="B32" s="65"/>
      <c r="C32" s="66" t="s">
        <v>113</v>
      </c>
      <c r="D32" s="66"/>
      <c r="E32" s="120" t="s">
        <v>24</v>
      </c>
    </row>
    <row r="33" spans="1:5" s="3" customFormat="1" ht="15.75" hidden="1" customHeight="1">
      <c r="A33" s="4" t="s">
        <v>1</v>
      </c>
      <c r="B33" s="68" t="s">
        <v>43</v>
      </c>
      <c r="C33" s="69" t="s">
        <v>44</v>
      </c>
      <c r="D33" s="122"/>
      <c r="E33" s="141" t="s">
        <v>45</v>
      </c>
    </row>
    <row r="34" spans="1:5" s="3" customFormat="1" ht="15.75" hidden="1" customHeight="1">
      <c r="A34" s="57" t="s">
        <v>86</v>
      </c>
      <c r="B34" s="70">
        <v>1999899</v>
      </c>
      <c r="C34" s="71">
        <v>555738</v>
      </c>
      <c r="D34" s="71"/>
      <c r="E34" s="142">
        <v>0.27</v>
      </c>
    </row>
    <row r="35" spans="1:5" s="3" customFormat="1" ht="15.75" hidden="1" customHeight="1">
      <c r="A35" s="8">
        <v>14</v>
      </c>
      <c r="B35" s="72">
        <v>1959490</v>
      </c>
      <c r="C35" s="73">
        <v>555626</v>
      </c>
      <c r="D35" s="73"/>
      <c r="E35" s="143">
        <v>0.28000000000000003</v>
      </c>
    </row>
    <row r="36" spans="1:5" s="3" customFormat="1" ht="15.75" hidden="1" customHeight="1">
      <c r="A36" s="8">
        <v>15</v>
      </c>
      <c r="B36" s="72">
        <v>1809748</v>
      </c>
      <c r="C36" s="73">
        <v>555459</v>
      </c>
      <c r="D36" s="73"/>
      <c r="E36" s="143">
        <v>0.28999999999999998</v>
      </c>
    </row>
    <row r="37" spans="1:5" s="3" customFormat="1" ht="15.75" hidden="1" customHeight="1" thickBot="1">
      <c r="A37" s="74">
        <v>16</v>
      </c>
      <c r="B37" s="75">
        <v>1815397</v>
      </c>
      <c r="C37" s="76">
        <v>569232</v>
      </c>
      <c r="D37" s="76"/>
      <c r="E37" s="144">
        <v>0.3</v>
      </c>
    </row>
    <row r="38" spans="1:5" s="3" customFormat="1" ht="15.75" hidden="1" customHeight="1">
      <c r="A38" s="2"/>
      <c r="B38" s="65"/>
      <c r="C38" s="65"/>
      <c r="D38" s="65"/>
      <c r="E38" s="67"/>
    </row>
    <row r="39" spans="1:5" s="3" customFormat="1" ht="15.75" hidden="1" customHeight="1" thickBot="1">
      <c r="A39" s="1"/>
      <c r="B39" s="65"/>
      <c r="C39" s="66" t="s">
        <v>114</v>
      </c>
      <c r="D39" s="66"/>
      <c r="E39" s="120" t="s">
        <v>24</v>
      </c>
    </row>
    <row r="40" spans="1:5" s="3" customFormat="1" ht="15.75" hidden="1" customHeight="1">
      <c r="A40" s="4" t="s">
        <v>1</v>
      </c>
      <c r="B40" s="68" t="s">
        <v>43</v>
      </c>
      <c r="C40" s="69" t="s">
        <v>44</v>
      </c>
      <c r="D40" s="122"/>
      <c r="E40" s="141" t="s">
        <v>45</v>
      </c>
    </row>
    <row r="41" spans="1:5" s="3" customFormat="1" ht="15.75" hidden="1" customHeight="1">
      <c r="A41" s="57" t="s">
        <v>86</v>
      </c>
      <c r="B41" s="70">
        <v>3709553</v>
      </c>
      <c r="C41" s="71">
        <v>1013876</v>
      </c>
      <c r="D41" s="71"/>
      <c r="E41" s="142">
        <v>0.27</v>
      </c>
    </row>
    <row r="42" spans="1:5" s="3" customFormat="1" ht="15.75" hidden="1" customHeight="1">
      <c r="A42" s="8">
        <v>14</v>
      </c>
      <c r="B42" s="72">
        <v>3515109</v>
      </c>
      <c r="C42" s="73">
        <v>1021439</v>
      </c>
      <c r="D42" s="73"/>
      <c r="E42" s="143">
        <v>0.28000000000000003</v>
      </c>
    </row>
    <row r="43" spans="1:5" s="3" customFormat="1" ht="15.75" hidden="1" customHeight="1">
      <c r="A43" s="8">
        <v>15</v>
      </c>
      <c r="B43" s="72">
        <v>3352303</v>
      </c>
      <c r="C43" s="73">
        <v>965487</v>
      </c>
      <c r="D43" s="73"/>
      <c r="E43" s="143">
        <v>0.28000000000000003</v>
      </c>
    </row>
    <row r="44" spans="1:5" s="3" customFormat="1" ht="15.75" hidden="1" customHeight="1" thickBot="1">
      <c r="A44" s="74">
        <v>16</v>
      </c>
      <c r="B44" s="75">
        <v>3401556</v>
      </c>
      <c r="C44" s="76">
        <v>1007533</v>
      </c>
      <c r="D44" s="76"/>
      <c r="E44" s="144">
        <v>0.28999999999999998</v>
      </c>
    </row>
    <row r="45" spans="1:5" s="3" customFormat="1" ht="15.75" customHeight="1">
      <c r="A45" s="17" t="s">
        <v>135</v>
      </c>
      <c r="B45" s="65"/>
      <c r="C45" s="67"/>
      <c r="D45" s="67"/>
      <c r="E45" s="67"/>
    </row>
    <row r="46" spans="1:5" s="3" customFormat="1" ht="15.75" customHeight="1">
      <c r="A46" s="17" t="s">
        <v>208</v>
      </c>
      <c r="B46" s="65"/>
      <c r="C46" s="67"/>
      <c r="D46" s="67"/>
      <c r="E46" s="67"/>
    </row>
    <row r="47" spans="1:5" s="3" customFormat="1">
      <c r="A47" s="17" t="s">
        <v>209</v>
      </c>
      <c r="B47" s="65"/>
      <c r="C47" s="67"/>
      <c r="D47" s="67"/>
      <c r="E47" s="67"/>
    </row>
    <row r="48" spans="1:5" s="3" customFormat="1">
      <c r="A48" s="17" t="s">
        <v>210</v>
      </c>
      <c r="B48" s="65"/>
      <c r="C48" s="67"/>
      <c r="D48" s="67"/>
      <c r="E48" s="67"/>
    </row>
    <row r="49" spans="1:4">
      <c r="A49" s="17" t="s">
        <v>211</v>
      </c>
      <c r="C49" s="67"/>
      <c r="D49" s="67"/>
    </row>
    <row r="50" spans="1:4">
      <c r="A50" s="17"/>
      <c r="C50" s="67"/>
      <c r="D50" s="67"/>
    </row>
    <row r="51" spans="1:4">
      <c r="A51" s="17" t="s">
        <v>47</v>
      </c>
    </row>
  </sheetData>
  <mergeCells count="1">
    <mergeCell ref="A1:D1"/>
  </mergeCells>
  <phoneticPr fontId="2"/>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opLeftCell="A37" workbookViewId="0">
      <selection activeCell="B1" sqref="B1"/>
    </sheetView>
  </sheetViews>
  <sheetFormatPr defaultRowHeight="13.5"/>
  <cols>
    <col min="1" max="1" width="11.125" style="2" customWidth="1"/>
    <col min="2" max="2" width="18.625" style="2" customWidth="1"/>
    <col min="3" max="5" width="18.875" style="2" customWidth="1"/>
    <col min="6" max="16384" width="9" style="2"/>
  </cols>
  <sheetData>
    <row r="1" spans="1:5" ht="18.75" customHeight="1" thickBot="1">
      <c r="A1" s="1" t="s">
        <v>204</v>
      </c>
      <c r="C1" s="212" t="s">
        <v>181</v>
      </c>
      <c r="D1" s="212"/>
      <c r="E1" s="46" t="s">
        <v>24</v>
      </c>
    </row>
    <row r="2" spans="1:5">
      <c r="A2" s="157" t="s">
        <v>1</v>
      </c>
      <c r="B2" s="155" t="s">
        <v>79</v>
      </c>
      <c r="C2" s="155" t="s">
        <v>80</v>
      </c>
      <c r="D2" s="155"/>
      <c r="E2" s="156"/>
    </row>
    <row r="3" spans="1:5">
      <c r="A3" s="158"/>
      <c r="B3" s="183"/>
      <c r="C3" s="183" t="s">
        <v>81</v>
      </c>
      <c r="D3" s="211" t="s">
        <v>82</v>
      </c>
      <c r="E3" s="210" t="s">
        <v>83</v>
      </c>
    </row>
    <row r="4" spans="1:5">
      <c r="A4" s="158"/>
      <c r="B4" s="183"/>
      <c r="C4" s="183"/>
      <c r="D4" s="211"/>
      <c r="E4" s="210"/>
    </row>
    <row r="5" spans="1:5" hidden="1">
      <c r="A5" s="56" t="s">
        <v>54</v>
      </c>
      <c r="B5" s="9">
        <v>954</v>
      </c>
      <c r="C5" s="9">
        <f t="shared" ref="C5:C10" si="0">SUM(D5:E5)</f>
        <v>63251796</v>
      </c>
      <c r="D5" s="9">
        <v>47205905</v>
      </c>
      <c r="E5" s="9">
        <v>16045891</v>
      </c>
    </row>
    <row r="6" spans="1:5" ht="18" customHeight="1">
      <c r="A6" s="35" t="s">
        <v>86</v>
      </c>
      <c r="B6" s="12">
        <f>SUM(B19,B31,B42,B53)</f>
        <v>1377</v>
      </c>
      <c r="C6" s="12">
        <f t="shared" si="0"/>
        <v>87587969</v>
      </c>
      <c r="D6" s="12">
        <f>SUM(D19,D31,D42,D53)</f>
        <v>61273899</v>
      </c>
      <c r="E6" s="12">
        <f>SUM(E19,E31,E42,E53)</f>
        <v>26314070</v>
      </c>
    </row>
    <row r="7" spans="1:5" ht="18" customHeight="1">
      <c r="A7" s="35">
        <v>14</v>
      </c>
      <c r="B7" s="12">
        <f t="shared" ref="B7:D10" si="1">SUM(B20,B32,B43,B54)</f>
        <v>1340</v>
      </c>
      <c r="C7" s="12">
        <f t="shared" si="0"/>
        <v>95700826</v>
      </c>
      <c r="D7" s="12">
        <f t="shared" si="1"/>
        <v>65260754</v>
      </c>
      <c r="E7" s="12">
        <f>SUM(E20,E32,E43,E54)</f>
        <v>30440072</v>
      </c>
    </row>
    <row r="8" spans="1:5" ht="18" customHeight="1">
      <c r="A8" s="35">
        <v>15</v>
      </c>
      <c r="B8" s="12">
        <f t="shared" si="1"/>
        <v>1264</v>
      </c>
      <c r="C8" s="12">
        <f t="shared" si="0"/>
        <v>94943564</v>
      </c>
      <c r="D8" s="12">
        <f t="shared" si="1"/>
        <v>60212384</v>
      </c>
      <c r="E8" s="12">
        <f>SUM(E21,E33,E44,E55)</f>
        <v>34731180</v>
      </c>
    </row>
    <row r="9" spans="1:5" ht="18" customHeight="1">
      <c r="A9" s="35">
        <v>16</v>
      </c>
      <c r="B9" s="12">
        <f t="shared" si="1"/>
        <v>1218</v>
      </c>
      <c r="C9" s="12">
        <f t="shared" si="0"/>
        <v>88570383</v>
      </c>
      <c r="D9" s="12">
        <f t="shared" si="1"/>
        <v>54551681</v>
      </c>
      <c r="E9" s="12">
        <f>SUM(E22,E34,E45,E56)</f>
        <v>34018702</v>
      </c>
    </row>
    <row r="10" spans="1:5" ht="18" customHeight="1" thickBot="1">
      <c r="A10" s="42">
        <v>17</v>
      </c>
      <c r="B10" s="80">
        <f t="shared" si="1"/>
        <v>1168</v>
      </c>
      <c r="C10" s="80">
        <f t="shared" si="0"/>
        <v>84570816</v>
      </c>
      <c r="D10" s="80">
        <f t="shared" si="1"/>
        <v>52323782</v>
      </c>
      <c r="E10" s="80">
        <f>SUM(E23,E35,E46,E57)</f>
        <v>32247034</v>
      </c>
    </row>
    <row r="11" spans="1:5">
      <c r="A11" s="31" t="s">
        <v>42</v>
      </c>
    </row>
    <row r="14" spans="1:5" ht="14.25" thickBot="1">
      <c r="A14" s="1" t="s">
        <v>205</v>
      </c>
      <c r="D14" s="78" t="s">
        <v>112</v>
      </c>
      <c r="E14" s="46" t="s">
        <v>24</v>
      </c>
    </row>
    <row r="15" spans="1:5">
      <c r="A15" s="157" t="s">
        <v>1</v>
      </c>
      <c r="B15" s="155" t="s">
        <v>79</v>
      </c>
      <c r="C15" s="155" t="s">
        <v>80</v>
      </c>
      <c r="D15" s="155"/>
      <c r="E15" s="156"/>
    </row>
    <row r="16" spans="1:5">
      <c r="A16" s="158"/>
      <c r="B16" s="183"/>
      <c r="C16" s="183" t="s">
        <v>81</v>
      </c>
      <c r="D16" s="211" t="s">
        <v>82</v>
      </c>
      <c r="E16" s="210" t="s">
        <v>83</v>
      </c>
    </row>
    <row r="17" spans="1:5">
      <c r="A17" s="158"/>
      <c r="B17" s="183"/>
      <c r="C17" s="183"/>
      <c r="D17" s="211"/>
      <c r="E17" s="210"/>
    </row>
    <row r="18" spans="1:5" hidden="1">
      <c r="A18" s="56" t="s">
        <v>54</v>
      </c>
      <c r="B18" s="9">
        <v>954</v>
      </c>
      <c r="C18" s="9">
        <f>SUM(D18:E18)</f>
        <v>63251796</v>
      </c>
      <c r="D18" s="9">
        <v>47205905</v>
      </c>
      <c r="E18" s="9">
        <v>16045891</v>
      </c>
    </row>
    <row r="19" spans="1:5">
      <c r="A19" s="56" t="s">
        <v>86</v>
      </c>
      <c r="B19" s="12">
        <v>917</v>
      </c>
      <c r="C19" s="12">
        <v>65991430</v>
      </c>
      <c r="D19" s="12">
        <v>49725839</v>
      </c>
      <c r="E19" s="12">
        <v>16265591</v>
      </c>
    </row>
    <row r="20" spans="1:5">
      <c r="A20" s="56">
        <v>14</v>
      </c>
      <c r="B20" s="12">
        <v>895</v>
      </c>
      <c r="C20" s="12">
        <v>69793068</v>
      </c>
      <c r="D20" s="12">
        <v>53647135</v>
      </c>
      <c r="E20" s="12">
        <v>16145933</v>
      </c>
    </row>
    <row r="21" spans="1:5">
      <c r="A21" s="56">
        <v>15</v>
      </c>
      <c r="B21" s="12">
        <v>837</v>
      </c>
      <c r="C21" s="12">
        <v>67893774</v>
      </c>
      <c r="D21" s="12">
        <v>49088127</v>
      </c>
      <c r="E21" s="12">
        <v>18805647</v>
      </c>
    </row>
    <row r="22" spans="1:5">
      <c r="A22" s="56">
        <v>16</v>
      </c>
      <c r="B22" s="12">
        <v>785</v>
      </c>
      <c r="C22" s="12">
        <v>62253044</v>
      </c>
      <c r="D22" s="12">
        <v>43744505</v>
      </c>
      <c r="E22" s="12">
        <v>18508539</v>
      </c>
    </row>
    <row r="23" spans="1:5" ht="14.25" thickBot="1">
      <c r="A23" s="64">
        <v>17</v>
      </c>
      <c r="B23" s="80">
        <v>1168</v>
      </c>
      <c r="C23" s="80">
        <v>84570816</v>
      </c>
      <c r="D23" s="80">
        <v>52323782</v>
      </c>
      <c r="E23" s="80">
        <v>32247034</v>
      </c>
    </row>
    <row r="24" spans="1:5">
      <c r="A24" s="31" t="s">
        <v>115</v>
      </c>
      <c r="B24" s="31"/>
    </row>
    <row r="25" spans="1:5">
      <c r="A25" s="31" t="s">
        <v>42</v>
      </c>
      <c r="B25" s="31"/>
    </row>
    <row r="26" spans="1:5" ht="14.25" thickBot="1">
      <c r="D26" s="78" t="s">
        <v>116</v>
      </c>
      <c r="E26" s="46" t="s">
        <v>24</v>
      </c>
    </row>
    <row r="27" spans="1:5">
      <c r="A27" s="157" t="s">
        <v>1</v>
      </c>
      <c r="B27" s="155" t="s">
        <v>79</v>
      </c>
      <c r="C27" s="155" t="s">
        <v>80</v>
      </c>
      <c r="D27" s="155"/>
      <c r="E27" s="156"/>
    </row>
    <row r="28" spans="1:5">
      <c r="A28" s="158"/>
      <c r="B28" s="183"/>
      <c r="C28" s="183" t="s">
        <v>81</v>
      </c>
      <c r="D28" s="211" t="s">
        <v>87</v>
      </c>
      <c r="E28" s="210" t="s">
        <v>83</v>
      </c>
    </row>
    <row r="29" spans="1:5">
      <c r="A29" s="158"/>
      <c r="B29" s="183"/>
      <c r="C29" s="183"/>
      <c r="D29" s="211"/>
      <c r="E29" s="210"/>
    </row>
    <row r="30" spans="1:5" hidden="1">
      <c r="A30" s="56" t="s">
        <v>54</v>
      </c>
      <c r="C30" s="83">
        <f>SUM(D30:E30)</f>
        <v>0</v>
      </c>
    </row>
    <row r="31" spans="1:5">
      <c r="A31" s="56" t="s">
        <v>86</v>
      </c>
      <c r="B31" s="104">
        <v>219</v>
      </c>
      <c r="C31" s="12">
        <v>7307514</v>
      </c>
      <c r="D31" s="36">
        <v>4296906</v>
      </c>
      <c r="E31" s="36">
        <v>3010608</v>
      </c>
    </row>
    <row r="32" spans="1:5">
      <c r="A32" s="56">
        <v>14</v>
      </c>
      <c r="B32" s="104">
        <v>211</v>
      </c>
      <c r="C32" s="12">
        <v>7212764</v>
      </c>
      <c r="D32" s="36">
        <v>4152567</v>
      </c>
      <c r="E32" s="36">
        <v>3060197</v>
      </c>
    </row>
    <row r="33" spans="1:5">
      <c r="A33" s="56">
        <v>15</v>
      </c>
      <c r="B33" s="104">
        <v>192</v>
      </c>
      <c r="C33" s="12">
        <v>6601126</v>
      </c>
      <c r="D33" s="36">
        <v>3675922</v>
      </c>
      <c r="E33" s="36">
        <v>2925204</v>
      </c>
    </row>
    <row r="34" spans="1:5" ht="14.25" thickBot="1">
      <c r="A34" s="64">
        <v>16</v>
      </c>
      <c r="B34" s="105">
        <v>181</v>
      </c>
      <c r="C34" s="80">
        <v>6280663</v>
      </c>
      <c r="D34" s="106">
        <v>3417755</v>
      </c>
      <c r="E34" s="106">
        <v>2862908</v>
      </c>
    </row>
    <row r="35" spans="1:5">
      <c r="A35" s="31" t="s">
        <v>115</v>
      </c>
      <c r="B35" s="31"/>
    </row>
    <row r="36" spans="1:5">
      <c r="A36" s="31" t="s">
        <v>42</v>
      </c>
      <c r="B36" s="31"/>
    </row>
    <row r="37" spans="1:5" ht="14.25" thickBot="1">
      <c r="D37" s="78" t="s">
        <v>118</v>
      </c>
      <c r="E37" s="46" t="s">
        <v>24</v>
      </c>
    </row>
    <row r="38" spans="1:5">
      <c r="A38" s="157" t="s">
        <v>1</v>
      </c>
      <c r="B38" s="155" t="s">
        <v>79</v>
      </c>
      <c r="C38" s="155" t="s">
        <v>80</v>
      </c>
      <c r="D38" s="155"/>
      <c r="E38" s="156"/>
    </row>
    <row r="39" spans="1:5">
      <c r="A39" s="158"/>
      <c r="B39" s="183"/>
      <c r="C39" s="183" t="s">
        <v>81</v>
      </c>
      <c r="D39" s="211" t="s">
        <v>128</v>
      </c>
      <c r="E39" s="210" t="s">
        <v>83</v>
      </c>
    </row>
    <row r="40" spans="1:5">
      <c r="A40" s="158"/>
      <c r="B40" s="183"/>
      <c r="C40" s="183"/>
      <c r="D40" s="211"/>
      <c r="E40" s="210"/>
    </row>
    <row r="41" spans="1:5" hidden="1">
      <c r="A41" s="56" t="s">
        <v>54</v>
      </c>
      <c r="C41" s="83">
        <f>SUM(D41:E41)</f>
        <v>0</v>
      </c>
    </row>
    <row r="42" spans="1:5">
      <c r="A42" s="56" t="s">
        <v>86</v>
      </c>
      <c r="B42" s="104">
        <v>71</v>
      </c>
      <c r="C42" s="12">
        <v>7585133</v>
      </c>
      <c r="D42" s="36">
        <v>3241694</v>
      </c>
      <c r="E42" s="36">
        <v>4343439</v>
      </c>
    </row>
    <row r="43" spans="1:5">
      <c r="A43" s="56">
        <v>14</v>
      </c>
      <c r="B43" s="104">
        <v>70</v>
      </c>
      <c r="C43" s="12">
        <v>7190022</v>
      </c>
      <c r="D43" s="36">
        <v>2908965</v>
      </c>
      <c r="E43" s="36">
        <v>4281057</v>
      </c>
    </row>
    <row r="44" spans="1:5">
      <c r="A44" s="56">
        <v>15</v>
      </c>
      <c r="B44" s="104">
        <v>65</v>
      </c>
      <c r="C44" s="12">
        <v>9175159</v>
      </c>
      <c r="D44" s="36">
        <v>2730865</v>
      </c>
      <c r="E44" s="36">
        <v>6444294</v>
      </c>
    </row>
    <row r="45" spans="1:5" ht="14.25" thickBot="1">
      <c r="A45" s="64">
        <v>16</v>
      </c>
      <c r="B45" s="105">
        <v>73</v>
      </c>
      <c r="C45" s="80">
        <v>9334258</v>
      </c>
      <c r="D45" s="106">
        <v>2823942</v>
      </c>
      <c r="E45" s="106">
        <v>6510316</v>
      </c>
    </row>
    <row r="46" spans="1:5">
      <c r="A46" s="31" t="s">
        <v>115</v>
      </c>
      <c r="B46" s="31"/>
    </row>
    <row r="47" spans="1:5">
      <c r="A47" s="31" t="s">
        <v>42</v>
      </c>
      <c r="B47" s="31"/>
    </row>
    <row r="48" spans="1:5" ht="14.25" thickBot="1">
      <c r="D48" s="78" t="s">
        <v>117</v>
      </c>
      <c r="E48" s="46" t="s">
        <v>24</v>
      </c>
    </row>
    <row r="49" spans="1:5">
      <c r="A49" s="157" t="s">
        <v>1</v>
      </c>
      <c r="B49" s="155" t="s">
        <v>79</v>
      </c>
      <c r="C49" s="155" t="s">
        <v>80</v>
      </c>
      <c r="D49" s="155"/>
      <c r="E49" s="156"/>
    </row>
    <row r="50" spans="1:5">
      <c r="A50" s="158"/>
      <c r="B50" s="183"/>
      <c r="C50" s="183" t="s">
        <v>81</v>
      </c>
      <c r="D50" s="211" t="s">
        <v>87</v>
      </c>
      <c r="E50" s="210" t="s">
        <v>83</v>
      </c>
    </row>
    <row r="51" spans="1:5">
      <c r="A51" s="158"/>
      <c r="B51" s="183"/>
      <c r="C51" s="183"/>
      <c r="D51" s="211"/>
      <c r="E51" s="210"/>
    </row>
    <row r="52" spans="1:5" hidden="1">
      <c r="A52" s="56" t="s">
        <v>54</v>
      </c>
      <c r="C52" s="83">
        <f>SUM(D52:E52)</f>
        <v>0</v>
      </c>
    </row>
    <row r="53" spans="1:5">
      <c r="A53" s="56" t="s">
        <v>86</v>
      </c>
      <c r="B53" s="104">
        <v>170</v>
      </c>
      <c r="C53" s="12">
        <v>6703892</v>
      </c>
      <c r="D53" s="36">
        <v>4009460</v>
      </c>
      <c r="E53" s="36">
        <v>2694432</v>
      </c>
    </row>
    <row r="54" spans="1:5">
      <c r="A54" s="56">
        <v>14</v>
      </c>
      <c r="B54" s="104">
        <v>164</v>
      </c>
      <c r="C54" s="12">
        <v>11504972</v>
      </c>
      <c r="D54" s="36">
        <v>4552087</v>
      </c>
      <c r="E54" s="36">
        <v>6952885</v>
      </c>
    </row>
    <row r="55" spans="1:5">
      <c r="A55" s="56">
        <v>15</v>
      </c>
      <c r="B55" s="104">
        <v>170</v>
      </c>
      <c r="C55" s="12">
        <v>11273505</v>
      </c>
      <c r="D55" s="36">
        <v>4717470</v>
      </c>
      <c r="E55" s="36">
        <v>6556035</v>
      </c>
    </row>
    <row r="56" spans="1:5" ht="14.25" thickBot="1">
      <c r="A56" s="64">
        <v>16</v>
      </c>
      <c r="B56" s="105">
        <v>179</v>
      </c>
      <c r="C56" s="80">
        <v>10702418</v>
      </c>
      <c r="D56" s="106">
        <v>4565479</v>
      </c>
      <c r="E56" s="106">
        <v>6136939</v>
      </c>
    </row>
    <row r="57" spans="1:5">
      <c r="A57" s="31" t="s">
        <v>115</v>
      </c>
      <c r="B57" s="31"/>
    </row>
    <row r="58" spans="1:5">
      <c r="A58" s="31" t="s">
        <v>42</v>
      </c>
      <c r="B58" s="31"/>
    </row>
  </sheetData>
  <mergeCells count="31">
    <mergeCell ref="C50:C51"/>
    <mergeCell ref="E50:E51"/>
    <mergeCell ref="C39:C40"/>
    <mergeCell ref="B38:B40"/>
    <mergeCell ref="D50:D51"/>
    <mergeCell ref="A15:A17"/>
    <mergeCell ref="C15:E15"/>
    <mergeCell ref="C38:E38"/>
    <mergeCell ref="B15:B17"/>
    <mergeCell ref="C28:C29"/>
    <mergeCell ref="D28:D29"/>
    <mergeCell ref="B49:B51"/>
    <mergeCell ref="D39:D40"/>
    <mergeCell ref="C1:D1"/>
    <mergeCell ref="A2:A4"/>
    <mergeCell ref="B2:B4"/>
    <mergeCell ref="C2:E2"/>
    <mergeCell ref="C3:C4"/>
    <mergeCell ref="E39:E40"/>
    <mergeCell ref="C16:C17"/>
    <mergeCell ref="D16:D17"/>
    <mergeCell ref="C49:E49"/>
    <mergeCell ref="A38:A40"/>
    <mergeCell ref="E3:E4"/>
    <mergeCell ref="E16:E17"/>
    <mergeCell ref="D3:D4"/>
    <mergeCell ref="A49:A51"/>
    <mergeCell ref="E28:E29"/>
    <mergeCell ref="C27:E27"/>
    <mergeCell ref="A27:A29"/>
    <mergeCell ref="B27:B29"/>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Normal="100" workbookViewId="0">
      <selection activeCell="B1" sqref="B1"/>
    </sheetView>
  </sheetViews>
  <sheetFormatPr defaultRowHeight="13.5"/>
  <cols>
    <col min="1" max="1" width="16.75" style="2" customWidth="1"/>
    <col min="2" max="2" width="15.25" style="2" customWidth="1"/>
    <col min="3" max="3" width="8" style="2" customWidth="1"/>
    <col min="4" max="4" width="15.5" style="2" customWidth="1"/>
    <col min="5" max="5" width="7.75" style="2" customWidth="1"/>
    <col min="6" max="6" width="15.5" style="2" customWidth="1"/>
    <col min="7" max="7" width="8" style="2" customWidth="1"/>
    <col min="8" max="8" width="13.625" style="2" customWidth="1"/>
    <col min="9" max="9" width="8.125" style="2" customWidth="1"/>
    <col min="10" max="10" width="13.625" style="2" customWidth="1"/>
    <col min="11" max="11" width="8.125" style="2" customWidth="1"/>
    <col min="12" max="12" width="13.625" style="2" customWidth="1"/>
    <col min="13" max="13" width="8.125" style="2" customWidth="1"/>
    <col min="14" max="14" width="12.75" style="2" customWidth="1"/>
    <col min="15" max="15" width="8.125" style="2" customWidth="1"/>
    <col min="16" max="16384" width="9" style="2"/>
  </cols>
  <sheetData>
    <row r="1" spans="1:15" ht="14.25" thickBot="1">
      <c r="A1" s="1" t="s">
        <v>195</v>
      </c>
      <c r="H1" s="3"/>
      <c r="I1" s="3"/>
      <c r="J1" s="3"/>
      <c r="K1" s="3"/>
      <c r="L1" s="3"/>
      <c r="M1" s="3"/>
      <c r="N1" s="3"/>
      <c r="O1" s="33" t="s">
        <v>25</v>
      </c>
    </row>
    <row r="2" spans="1:15" ht="15.75" customHeight="1">
      <c r="A2" s="157" t="s">
        <v>1</v>
      </c>
      <c r="B2" s="155" t="s">
        <v>2</v>
      </c>
      <c r="C2" s="155"/>
      <c r="D2" s="155" t="s">
        <v>5</v>
      </c>
      <c r="E2" s="155"/>
      <c r="F2" s="155" t="s">
        <v>6</v>
      </c>
      <c r="G2" s="156"/>
      <c r="H2" s="157" t="s">
        <v>7</v>
      </c>
      <c r="I2" s="155"/>
      <c r="J2" s="155" t="s">
        <v>8</v>
      </c>
      <c r="K2" s="155"/>
      <c r="L2" s="155" t="s">
        <v>9</v>
      </c>
      <c r="M2" s="155"/>
      <c r="N2" s="155" t="s">
        <v>10</v>
      </c>
      <c r="O2" s="156"/>
    </row>
    <row r="3" spans="1:15" ht="15.75" customHeight="1">
      <c r="A3" s="158"/>
      <c r="B3" s="25" t="s">
        <v>3</v>
      </c>
      <c r="C3" s="25" t="s">
        <v>4</v>
      </c>
      <c r="D3" s="25" t="s">
        <v>3</v>
      </c>
      <c r="E3" s="25" t="s">
        <v>4</v>
      </c>
      <c r="F3" s="25" t="s">
        <v>3</v>
      </c>
      <c r="G3" s="26" t="s">
        <v>4</v>
      </c>
      <c r="H3" s="24" t="s">
        <v>3</v>
      </c>
      <c r="I3" s="25" t="s">
        <v>4</v>
      </c>
      <c r="J3" s="25" t="s">
        <v>3</v>
      </c>
      <c r="K3" s="25" t="s">
        <v>4</v>
      </c>
      <c r="L3" s="25" t="s">
        <v>3</v>
      </c>
      <c r="M3" s="25" t="s">
        <v>4</v>
      </c>
      <c r="N3" s="25" t="s">
        <v>3</v>
      </c>
      <c r="O3" s="26" t="s">
        <v>4</v>
      </c>
    </row>
    <row r="4" spans="1:15">
      <c r="A4" s="7"/>
      <c r="H4" s="3"/>
      <c r="I4" s="3"/>
      <c r="J4" s="3"/>
      <c r="K4" s="3"/>
      <c r="L4" s="3"/>
      <c r="M4" s="3"/>
      <c r="N4" s="3"/>
      <c r="O4" s="3"/>
    </row>
    <row r="5" spans="1:15" hidden="1">
      <c r="A5" s="8" t="s">
        <v>86</v>
      </c>
      <c r="B5" s="9">
        <f>SUM(D5,F5,H5,J5,L5,N5)</f>
        <v>0</v>
      </c>
      <c r="C5" s="10">
        <v>100</v>
      </c>
      <c r="D5" s="9">
        <f>SUM(D17,D29,D40,D51)</f>
        <v>0</v>
      </c>
      <c r="E5" s="11" t="e">
        <f>D5/B5*100</f>
        <v>#DIV/0!</v>
      </c>
      <c r="F5" s="9">
        <f>SUM(F17,F29,F40,F51)</f>
        <v>0</v>
      </c>
      <c r="G5" s="11" t="e">
        <f>F5/B5*100</f>
        <v>#DIV/0!</v>
      </c>
      <c r="H5" s="12">
        <f>SUM(H17,H29,H40,H51)</f>
        <v>0</v>
      </c>
      <c r="I5" s="13" t="e">
        <f>H5/B5*100</f>
        <v>#DIV/0!</v>
      </c>
      <c r="J5" s="12">
        <f>SUM(J17,J29,J40,J51)</f>
        <v>0</v>
      </c>
      <c r="K5" s="13" t="e">
        <f>J5/B5*100</f>
        <v>#DIV/0!</v>
      </c>
      <c r="L5" s="12">
        <f>SUM(L17,L29,L40,L51)</f>
        <v>0</v>
      </c>
      <c r="M5" s="13" t="e">
        <f>L5/H5*100</f>
        <v>#DIV/0!</v>
      </c>
      <c r="N5" s="12">
        <f>SUM(N17,N29,N40,N51)</f>
        <v>0</v>
      </c>
      <c r="O5" s="13" t="e">
        <f>N5/B5*100</f>
        <v>#DIV/0!</v>
      </c>
    </row>
    <row r="6" spans="1:15" hidden="1">
      <c r="A6" s="8" t="s">
        <v>95</v>
      </c>
      <c r="B6" s="9">
        <f>SUM(D6,F6,H6,J6,L6,N6)</f>
        <v>0</v>
      </c>
      <c r="C6" s="10">
        <v>100</v>
      </c>
      <c r="D6" s="9">
        <f t="shared" ref="D6:F8" si="0">SUM(D18,D30,D41,D52)</f>
        <v>0</v>
      </c>
      <c r="E6" s="11" t="e">
        <f>D6/B6*100</f>
        <v>#DIV/0!</v>
      </c>
      <c r="F6" s="9">
        <f t="shared" si="0"/>
        <v>0</v>
      </c>
      <c r="G6" s="11" t="e">
        <f>F6/B6*100</f>
        <v>#DIV/0!</v>
      </c>
      <c r="H6" s="12">
        <f>SUM(H18,H30,H41,H52)</f>
        <v>0</v>
      </c>
      <c r="I6" s="13" t="e">
        <f>H6/B6*100</f>
        <v>#DIV/0!</v>
      </c>
      <c r="J6" s="12">
        <f>SUM(J18,J30,J41,J52)</f>
        <v>0</v>
      </c>
      <c r="K6" s="13" t="e">
        <f>J6/B6*100</f>
        <v>#DIV/0!</v>
      </c>
      <c r="L6" s="12">
        <f>SUM(L18,L30,L41,L52)</f>
        <v>0</v>
      </c>
      <c r="M6" s="13" t="e">
        <f>L6/H6*100</f>
        <v>#DIV/0!</v>
      </c>
      <c r="N6" s="12">
        <f>SUM(N18,N30,N41,N52)</f>
        <v>0</v>
      </c>
      <c r="O6" s="13" t="e">
        <f>N6/B6*100</f>
        <v>#DIV/0!</v>
      </c>
    </row>
    <row r="7" spans="1:15" hidden="1">
      <c r="A7" s="8" t="s">
        <v>96</v>
      </c>
      <c r="B7" s="9">
        <f>SUM(D7,F7,H7,J7,L7,N7)</f>
        <v>0</v>
      </c>
      <c r="C7" s="10">
        <v>100</v>
      </c>
      <c r="D7" s="9">
        <f t="shared" si="0"/>
        <v>0</v>
      </c>
      <c r="E7" s="11" t="e">
        <f>D7/B7*100</f>
        <v>#DIV/0!</v>
      </c>
      <c r="F7" s="9">
        <f t="shared" si="0"/>
        <v>0</v>
      </c>
      <c r="G7" s="11" t="e">
        <f>F7/B7*100</f>
        <v>#DIV/0!</v>
      </c>
      <c r="H7" s="12">
        <f>SUM(H19,H31,H42,H53)</f>
        <v>0</v>
      </c>
      <c r="I7" s="13" t="e">
        <f>H7/B7*100</f>
        <v>#DIV/0!</v>
      </c>
      <c r="J7" s="12">
        <f>SUM(J19,J31,J42,J53)</f>
        <v>0</v>
      </c>
      <c r="K7" s="13" t="e">
        <f>J7/B7*100</f>
        <v>#DIV/0!</v>
      </c>
      <c r="L7" s="12">
        <f>SUM(L19,L31,L42,L53)</f>
        <v>0</v>
      </c>
      <c r="M7" s="13" t="e">
        <f>L7/H7*100</f>
        <v>#DIV/0!</v>
      </c>
      <c r="N7" s="12">
        <f>SUM(N19,N31,N42,N53)</f>
        <v>0</v>
      </c>
      <c r="O7" s="13" t="e">
        <f>N7/B7*100</f>
        <v>#DIV/0!</v>
      </c>
    </row>
    <row r="8" spans="1:15" hidden="1">
      <c r="A8" s="8" t="s">
        <v>97</v>
      </c>
      <c r="B8" s="9">
        <f>SUM(D8,F8,H8,J8,L8,N8)</f>
        <v>0</v>
      </c>
      <c r="C8" s="10">
        <v>100</v>
      </c>
      <c r="D8" s="9">
        <f t="shared" si="0"/>
        <v>0</v>
      </c>
      <c r="E8" s="11" t="e">
        <f>D8/B8*100</f>
        <v>#DIV/0!</v>
      </c>
      <c r="F8" s="9">
        <f t="shared" si="0"/>
        <v>0</v>
      </c>
      <c r="G8" s="11" t="e">
        <f>F8/B8*100</f>
        <v>#DIV/0!</v>
      </c>
      <c r="H8" s="12">
        <f>SUM(H20,H32,H43,H54)</f>
        <v>0</v>
      </c>
      <c r="I8" s="13" t="e">
        <f>H8/B8*100</f>
        <v>#DIV/0!</v>
      </c>
      <c r="J8" s="12">
        <f>SUM(J20,J32,J43,J54)</f>
        <v>0</v>
      </c>
      <c r="K8" s="13" t="e">
        <f>J8/B8*100</f>
        <v>#DIV/0!</v>
      </c>
      <c r="L8" s="12">
        <f>SUM(L20,L32,L43,L54)</f>
        <v>0</v>
      </c>
      <c r="M8" s="13" t="e">
        <f>L8/H8*100</f>
        <v>#DIV/0!</v>
      </c>
      <c r="N8" s="12">
        <f>SUM(N20,N32,N43,N54)</f>
        <v>0</v>
      </c>
      <c r="O8" s="13" t="e">
        <f>N8/B8*100</f>
        <v>#DIV/0!</v>
      </c>
    </row>
    <row r="9" spans="1:15">
      <c r="A9" s="35" t="s">
        <v>98</v>
      </c>
      <c r="B9" s="9">
        <f>SUM(D9,F9,H9,J9,L9,N9)</f>
        <v>41403843</v>
      </c>
      <c r="C9" s="10">
        <v>100</v>
      </c>
      <c r="D9" s="9">
        <f>D21</f>
        <v>11910581</v>
      </c>
      <c r="E9" s="11">
        <v>28.7</v>
      </c>
      <c r="F9" s="9">
        <f>F21</f>
        <v>11776549</v>
      </c>
      <c r="G9" s="11">
        <f>F9/B9*100</f>
        <v>28.443130266917493</v>
      </c>
      <c r="H9" s="12">
        <f>H21</f>
        <v>3320162</v>
      </c>
      <c r="I9" s="13">
        <f>H9/B9*100</f>
        <v>8.01897060618262</v>
      </c>
      <c r="J9" s="12">
        <f>J21</f>
        <v>1777448</v>
      </c>
      <c r="K9" s="13">
        <f>J9/B9*100</f>
        <v>4.2929541588687794</v>
      </c>
      <c r="L9" s="12">
        <f>L21</f>
        <v>3210300</v>
      </c>
      <c r="M9" s="13">
        <f>L9/B9*100</f>
        <v>7.7536280871319114</v>
      </c>
      <c r="N9" s="12">
        <f>N21</f>
        <v>9408803</v>
      </c>
      <c r="O9" s="13">
        <v>22.8</v>
      </c>
    </row>
    <row r="10" spans="1:15" ht="14.25" thickBot="1">
      <c r="A10" s="14"/>
      <c r="B10" s="15"/>
      <c r="C10" s="15"/>
      <c r="D10" s="15"/>
      <c r="E10" s="15"/>
      <c r="F10" s="15"/>
      <c r="G10" s="15"/>
      <c r="H10" s="15"/>
      <c r="I10" s="15"/>
      <c r="J10" s="15"/>
      <c r="K10" s="15"/>
      <c r="L10" s="15"/>
      <c r="M10" s="15"/>
      <c r="N10" s="15"/>
      <c r="O10" s="15"/>
    </row>
    <row r="11" spans="1:15">
      <c r="A11" s="16" t="s">
        <v>11</v>
      </c>
      <c r="B11" s="17"/>
      <c r="C11" s="10"/>
      <c r="D11" s="17"/>
      <c r="E11" s="11"/>
      <c r="F11" s="17"/>
      <c r="G11" s="17"/>
      <c r="H11" s="18"/>
      <c r="I11" s="18"/>
      <c r="J11" s="18"/>
      <c r="K11" s="18"/>
      <c r="L11" s="18"/>
      <c r="M11" s="18"/>
      <c r="N11" s="18"/>
      <c r="O11" s="18"/>
    </row>
    <row r="13" spans="1:15" ht="14.25" thickBot="1">
      <c r="A13" s="1" t="s">
        <v>0</v>
      </c>
      <c r="F13" s="2" t="s">
        <v>53</v>
      </c>
      <c r="O13" s="19" t="s">
        <v>25</v>
      </c>
    </row>
    <row r="14" spans="1:15">
      <c r="A14" s="153" t="s">
        <v>1</v>
      </c>
      <c r="B14" s="151" t="s">
        <v>2</v>
      </c>
      <c r="C14" s="151"/>
      <c r="D14" s="151" t="s">
        <v>5</v>
      </c>
      <c r="E14" s="151"/>
      <c r="F14" s="151" t="s">
        <v>6</v>
      </c>
      <c r="G14" s="151"/>
      <c r="H14" s="151" t="s">
        <v>7</v>
      </c>
      <c r="I14" s="151"/>
      <c r="J14" s="151" t="s">
        <v>8</v>
      </c>
      <c r="K14" s="151"/>
      <c r="L14" s="151" t="s">
        <v>9</v>
      </c>
      <c r="M14" s="151"/>
      <c r="N14" s="151" t="s">
        <v>10</v>
      </c>
      <c r="O14" s="152"/>
    </row>
    <row r="15" spans="1:15">
      <c r="A15" s="154"/>
      <c r="B15" s="5" t="s">
        <v>3</v>
      </c>
      <c r="C15" s="5" t="s">
        <v>4</v>
      </c>
      <c r="D15" s="5" t="s">
        <v>3</v>
      </c>
      <c r="E15" s="5" t="s">
        <v>4</v>
      </c>
      <c r="F15" s="5" t="s">
        <v>3</v>
      </c>
      <c r="G15" s="5" t="s">
        <v>4</v>
      </c>
      <c r="H15" s="5" t="s">
        <v>3</v>
      </c>
      <c r="I15" s="5" t="s">
        <v>4</v>
      </c>
      <c r="J15" s="5" t="s">
        <v>3</v>
      </c>
      <c r="K15" s="5" t="s">
        <v>4</v>
      </c>
      <c r="L15" s="5" t="s">
        <v>3</v>
      </c>
      <c r="M15" s="5" t="s">
        <v>4</v>
      </c>
      <c r="N15" s="5" t="s">
        <v>3</v>
      </c>
      <c r="O15" s="6" t="s">
        <v>4</v>
      </c>
    </row>
    <row r="17" spans="1:15">
      <c r="A17" s="20" t="s">
        <v>86</v>
      </c>
      <c r="B17" s="9">
        <f>SUM(D17,F17,H17,J17,L17,N17)</f>
        <v>0</v>
      </c>
      <c r="C17" s="10">
        <v>100</v>
      </c>
      <c r="D17" s="9"/>
      <c r="E17" s="11" t="e">
        <f>D17/B17*100</f>
        <v>#DIV/0!</v>
      </c>
      <c r="F17" s="9"/>
      <c r="G17" s="11" t="e">
        <f>F17/B17*100</f>
        <v>#DIV/0!</v>
      </c>
      <c r="H17" s="9"/>
      <c r="I17" s="11" t="e">
        <f>H17/B17*100</f>
        <v>#DIV/0!</v>
      </c>
      <c r="J17" s="9"/>
      <c r="K17" s="11" t="e">
        <f>J17/B17*100</f>
        <v>#DIV/0!</v>
      </c>
      <c r="L17" s="9"/>
      <c r="M17" s="11" t="e">
        <f>L17/B17*100</f>
        <v>#DIV/0!</v>
      </c>
      <c r="N17" s="9"/>
      <c r="O17" s="11" t="e">
        <f>N17/B17*100</f>
        <v>#DIV/0!</v>
      </c>
    </row>
    <row r="18" spans="1:15">
      <c r="A18" s="20">
        <v>14</v>
      </c>
      <c r="B18" s="9">
        <f>SUM(D18,F18,H18,J18,L18,N18)</f>
        <v>0</v>
      </c>
      <c r="C18" s="10">
        <v>100</v>
      </c>
      <c r="D18" s="9"/>
      <c r="E18" s="11" t="e">
        <f>D18/B18*100</f>
        <v>#DIV/0!</v>
      </c>
      <c r="F18" s="9"/>
      <c r="G18" s="11" t="e">
        <f>F18/B18*100</f>
        <v>#DIV/0!</v>
      </c>
      <c r="H18" s="9"/>
      <c r="I18" s="11" t="e">
        <f>H18/B18*100</f>
        <v>#DIV/0!</v>
      </c>
      <c r="J18" s="9"/>
      <c r="K18" s="11" t="e">
        <f>J18/B18*100</f>
        <v>#DIV/0!</v>
      </c>
      <c r="L18" s="9"/>
      <c r="M18" s="11" t="e">
        <f>L18/B18*100</f>
        <v>#DIV/0!</v>
      </c>
      <c r="N18" s="9"/>
      <c r="O18" s="11" t="e">
        <f>N18/B18*100</f>
        <v>#DIV/0!</v>
      </c>
    </row>
    <row r="19" spans="1:15">
      <c r="A19" s="20">
        <v>15</v>
      </c>
      <c r="B19" s="9">
        <f>SUM(D19,F19,H19,J19,L19,N19)</f>
        <v>0</v>
      </c>
      <c r="C19" s="10">
        <v>100</v>
      </c>
      <c r="D19" s="9"/>
      <c r="E19" s="11" t="e">
        <f>D19/B19*100</f>
        <v>#DIV/0!</v>
      </c>
      <c r="F19" s="9"/>
      <c r="G19" s="11" t="e">
        <f>F19/B19*100</f>
        <v>#DIV/0!</v>
      </c>
      <c r="H19" s="9"/>
      <c r="I19" s="11" t="e">
        <f>H19/B19*100</f>
        <v>#DIV/0!</v>
      </c>
      <c r="J19" s="9"/>
      <c r="K19" s="11" t="e">
        <f>J19/B19*100</f>
        <v>#DIV/0!</v>
      </c>
      <c r="L19" s="9"/>
      <c r="M19" s="11" t="e">
        <f>L19/B19*100</f>
        <v>#DIV/0!</v>
      </c>
      <c r="N19" s="9"/>
      <c r="O19" s="11" t="e">
        <f>N19/B19*100</f>
        <v>#DIV/0!</v>
      </c>
    </row>
    <row r="20" spans="1:15">
      <c r="A20" s="20">
        <v>16</v>
      </c>
      <c r="B20" s="9">
        <f>SUM(D20,F20,H20,J20,L20,N20)</f>
        <v>0</v>
      </c>
      <c r="C20" s="10">
        <v>100</v>
      </c>
      <c r="D20" s="9"/>
      <c r="E20" s="11" t="e">
        <f>D20/B20*100</f>
        <v>#DIV/0!</v>
      </c>
      <c r="F20" s="9"/>
      <c r="G20" s="11" t="e">
        <f>F20/B20*100</f>
        <v>#DIV/0!</v>
      </c>
      <c r="H20" s="9"/>
      <c r="I20" s="11" t="e">
        <f>H20/B20*100</f>
        <v>#DIV/0!</v>
      </c>
      <c r="J20" s="9"/>
      <c r="K20" s="11" t="e">
        <f>J20/B20*100</f>
        <v>#DIV/0!</v>
      </c>
      <c r="L20" s="9"/>
      <c r="M20" s="11" t="e">
        <f>L20/B20*100</f>
        <v>#DIV/0!</v>
      </c>
      <c r="N20" s="9"/>
      <c r="O20" s="11" t="e">
        <f>N20/B20*100</f>
        <v>#DIV/0!</v>
      </c>
    </row>
    <row r="21" spans="1:15">
      <c r="A21" s="20">
        <v>17</v>
      </c>
      <c r="B21" s="9">
        <f>SUM(D21,F21,H21,J21,L21,N21)</f>
        <v>41403843</v>
      </c>
      <c r="C21" s="10">
        <v>100</v>
      </c>
      <c r="D21" s="9">
        <v>11910581</v>
      </c>
      <c r="E21" s="11">
        <f>D21/B21*100</f>
        <v>28.766849009643863</v>
      </c>
      <c r="F21" s="9">
        <v>11776549</v>
      </c>
      <c r="G21" s="11">
        <f>F21/B21*100</f>
        <v>28.443130266917493</v>
      </c>
      <c r="H21" s="9">
        <v>3320162</v>
      </c>
      <c r="I21" s="11">
        <f>H21/B21*100</f>
        <v>8.01897060618262</v>
      </c>
      <c r="J21" s="9">
        <v>1777448</v>
      </c>
      <c r="K21" s="11">
        <f>J21/B21*100</f>
        <v>4.2929541588687794</v>
      </c>
      <c r="L21" s="9">
        <v>3210300</v>
      </c>
      <c r="M21" s="11">
        <f>L21/B21*100</f>
        <v>7.7536280871319114</v>
      </c>
      <c r="N21" s="9">
        <v>9408803</v>
      </c>
      <c r="O21" s="11">
        <f>N21/B21*100</f>
        <v>22.724467871255332</v>
      </c>
    </row>
    <row r="22" spans="1:15" ht="14.25" thickBot="1">
      <c r="A22" s="21"/>
      <c r="B22" s="15"/>
      <c r="C22" s="15"/>
      <c r="D22" s="15"/>
      <c r="E22" s="15"/>
      <c r="F22" s="15"/>
      <c r="G22" s="15"/>
      <c r="H22" s="15"/>
      <c r="I22" s="15"/>
      <c r="J22" s="15"/>
      <c r="K22" s="15"/>
      <c r="L22" s="15"/>
      <c r="M22" s="15"/>
      <c r="N22" s="15"/>
      <c r="O22" s="15"/>
    </row>
    <row r="23" spans="1:15">
      <c r="A23" s="16" t="s">
        <v>11</v>
      </c>
      <c r="B23" s="17"/>
      <c r="C23" s="10"/>
      <c r="D23" s="17"/>
      <c r="E23" s="11"/>
      <c r="F23" s="17"/>
      <c r="G23" s="17"/>
      <c r="H23" s="17"/>
      <c r="I23" s="17"/>
      <c r="J23" s="17"/>
      <c r="K23" s="17"/>
      <c r="L23" s="17"/>
      <c r="M23" s="17"/>
      <c r="N23" s="17"/>
      <c r="O23" s="17"/>
    </row>
    <row r="25" spans="1:15" ht="14.25" thickBot="1">
      <c r="A25" s="1" t="s">
        <v>0</v>
      </c>
      <c r="F25" s="2" t="s">
        <v>88</v>
      </c>
      <c r="O25" s="19" t="s">
        <v>25</v>
      </c>
    </row>
    <row r="26" spans="1:15">
      <c r="A26" s="153" t="s">
        <v>1</v>
      </c>
      <c r="B26" s="151" t="s">
        <v>2</v>
      </c>
      <c r="C26" s="151"/>
      <c r="D26" s="151" t="s">
        <v>5</v>
      </c>
      <c r="E26" s="151"/>
      <c r="F26" s="151" t="s">
        <v>6</v>
      </c>
      <c r="G26" s="151"/>
      <c r="H26" s="151" t="s">
        <v>7</v>
      </c>
      <c r="I26" s="151"/>
      <c r="J26" s="151" t="s">
        <v>8</v>
      </c>
      <c r="K26" s="151"/>
      <c r="L26" s="151" t="s">
        <v>9</v>
      </c>
      <c r="M26" s="151"/>
      <c r="N26" s="151" t="s">
        <v>10</v>
      </c>
      <c r="O26" s="152"/>
    </row>
    <row r="27" spans="1:15">
      <c r="A27" s="154"/>
      <c r="B27" s="5" t="s">
        <v>3</v>
      </c>
      <c r="C27" s="5" t="s">
        <v>4</v>
      </c>
      <c r="D27" s="5" t="s">
        <v>3</v>
      </c>
      <c r="E27" s="5" t="s">
        <v>4</v>
      </c>
      <c r="F27" s="5" t="s">
        <v>3</v>
      </c>
      <c r="G27" s="5" t="s">
        <v>4</v>
      </c>
      <c r="H27" s="5" t="s">
        <v>3</v>
      </c>
      <c r="I27" s="5" t="s">
        <v>4</v>
      </c>
      <c r="J27" s="5" t="s">
        <v>3</v>
      </c>
      <c r="K27" s="5" t="s">
        <v>4</v>
      </c>
      <c r="L27" s="5" t="s">
        <v>3</v>
      </c>
      <c r="M27" s="5" t="s">
        <v>4</v>
      </c>
      <c r="N27" s="5" t="s">
        <v>3</v>
      </c>
      <c r="O27" s="6" t="s">
        <v>4</v>
      </c>
    </row>
    <row r="29" spans="1:15">
      <c r="A29" s="20" t="s">
        <v>86</v>
      </c>
      <c r="B29" s="9">
        <f>SUM(D29,F29,H29,J29,L29,N29)</f>
        <v>0</v>
      </c>
      <c r="C29" s="10">
        <v>100</v>
      </c>
      <c r="D29" s="9"/>
      <c r="E29" s="11" t="e">
        <f>D29/B29*100</f>
        <v>#DIV/0!</v>
      </c>
      <c r="F29" s="9"/>
      <c r="G29" s="11" t="e">
        <f>F29/B29*100</f>
        <v>#DIV/0!</v>
      </c>
      <c r="H29" s="9"/>
      <c r="I29" s="11" t="e">
        <f>H29/B29*100</f>
        <v>#DIV/0!</v>
      </c>
      <c r="J29" s="9"/>
      <c r="K29" s="11" t="e">
        <f>J29/B29*100</f>
        <v>#DIV/0!</v>
      </c>
      <c r="L29" s="9"/>
      <c r="M29" s="11" t="e">
        <f>L29/B29*100</f>
        <v>#DIV/0!</v>
      </c>
      <c r="N29" s="9"/>
      <c r="O29" s="11" t="e">
        <f>N29/B29*100</f>
        <v>#DIV/0!</v>
      </c>
    </row>
    <row r="30" spans="1:15">
      <c r="A30" s="20">
        <v>14</v>
      </c>
      <c r="B30" s="9">
        <f>SUM(D30,F30,H30,J30,L30,N30)</f>
        <v>0</v>
      </c>
      <c r="C30" s="10">
        <v>100</v>
      </c>
      <c r="D30" s="9"/>
      <c r="E30" s="11" t="e">
        <f>D30/B30*100</f>
        <v>#DIV/0!</v>
      </c>
      <c r="F30" s="9"/>
      <c r="G30" s="11" t="e">
        <f>F30/B30*100</f>
        <v>#DIV/0!</v>
      </c>
      <c r="H30" s="9"/>
      <c r="I30" s="11" t="e">
        <f>H30/B30*100</f>
        <v>#DIV/0!</v>
      </c>
      <c r="J30" s="9"/>
      <c r="K30" s="11" t="e">
        <f>J30/B30*100</f>
        <v>#DIV/0!</v>
      </c>
      <c r="L30" s="9"/>
      <c r="M30" s="11" t="e">
        <f>L30/B30*100</f>
        <v>#DIV/0!</v>
      </c>
      <c r="N30" s="9"/>
      <c r="O30" s="11" t="e">
        <f>N30/B30*100</f>
        <v>#DIV/0!</v>
      </c>
    </row>
    <row r="31" spans="1:15">
      <c r="A31" s="20">
        <v>15</v>
      </c>
      <c r="B31" s="9">
        <f>SUM(D31,F31,H31,J31,L31,N31)</f>
        <v>0</v>
      </c>
      <c r="C31" s="10">
        <v>100</v>
      </c>
      <c r="D31" s="9"/>
      <c r="E31" s="11" t="e">
        <f>D31/B31*100</f>
        <v>#DIV/0!</v>
      </c>
      <c r="F31" s="9"/>
      <c r="G31" s="11" t="e">
        <f>F31/B31*100</f>
        <v>#DIV/0!</v>
      </c>
      <c r="H31" s="9"/>
      <c r="I31" s="11" t="e">
        <f>H31/B31*100</f>
        <v>#DIV/0!</v>
      </c>
      <c r="J31" s="9"/>
      <c r="K31" s="11" t="e">
        <f>J31/B31*100</f>
        <v>#DIV/0!</v>
      </c>
      <c r="L31" s="9"/>
      <c r="M31" s="11" t="e">
        <f>L31/B31*100</f>
        <v>#DIV/0!</v>
      </c>
      <c r="N31" s="9"/>
      <c r="O31" s="11" t="e">
        <f>N31/B31*100</f>
        <v>#DIV/0!</v>
      </c>
    </row>
    <row r="32" spans="1:15">
      <c r="A32" s="20">
        <v>16</v>
      </c>
      <c r="B32" s="9">
        <f>SUM(D32,F32,H32,J32,L32,N32)</f>
        <v>0</v>
      </c>
      <c r="C32" s="10">
        <v>100</v>
      </c>
      <c r="D32" s="9"/>
      <c r="E32" s="11" t="e">
        <f>D32/B32*100</f>
        <v>#DIV/0!</v>
      </c>
      <c r="F32" s="9"/>
      <c r="G32" s="11" t="e">
        <f>F32/B32*100</f>
        <v>#DIV/0!</v>
      </c>
      <c r="H32" s="9"/>
      <c r="I32" s="11" t="e">
        <f>H32/B32*100</f>
        <v>#DIV/0!</v>
      </c>
      <c r="J32" s="9"/>
      <c r="K32" s="11" t="e">
        <f>J32/B32*100</f>
        <v>#DIV/0!</v>
      </c>
      <c r="L32" s="9"/>
      <c r="M32" s="11" t="e">
        <f>L32/B32*100</f>
        <v>#DIV/0!</v>
      </c>
      <c r="N32" s="9"/>
      <c r="O32" s="11" t="e">
        <f>N32/B32*100</f>
        <v>#DIV/0!</v>
      </c>
    </row>
    <row r="33" spans="1:15" ht="11.25" customHeight="1" thickBot="1">
      <c r="A33" s="21"/>
      <c r="B33" s="15"/>
      <c r="C33" s="15"/>
      <c r="D33" s="15"/>
      <c r="E33" s="15"/>
      <c r="F33" s="15"/>
      <c r="G33" s="15"/>
      <c r="H33" s="15"/>
      <c r="I33" s="15"/>
      <c r="J33" s="15"/>
      <c r="K33" s="15"/>
      <c r="L33" s="15"/>
      <c r="M33" s="15"/>
      <c r="N33" s="15"/>
      <c r="O33" s="15"/>
    </row>
    <row r="34" spans="1:15">
      <c r="A34" s="16" t="s">
        <v>11</v>
      </c>
      <c r="B34" s="17"/>
      <c r="C34" s="10"/>
      <c r="D34" s="17"/>
      <c r="E34" s="11"/>
      <c r="F34" s="17"/>
      <c r="G34" s="17"/>
      <c r="H34" s="17"/>
      <c r="I34" s="17"/>
      <c r="J34" s="17"/>
      <c r="K34" s="17"/>
      <c r="L34" s="17"/>
      <c r="M34" s="17"/>
      <c r="N34" s="17"/>
      <c r="O34" s="17"/>
    </row>
    <row r="36" spans="1:15" ht="14.25" thickBot="1">
      <c r="A36" s="1" t="s">
        <v>0</v>
      </c>
      <c r="F36" s="2" t="s">
        <v>57</v>
      </c>
      <c r="O36" s="19" t="s">
        <v>25</v>
      </c>
    </row>
    <row r="37" spans="1:15">
      <c r="A37" s="153" t="s">
        <v>1</v>
      </c>
      <c r="B37" s="151" t="s">
        <v>2</v>
      </c>
      <c r="C37" s="151"/>
      <c r="D37" s="151" t="s">
        <v>5</v>
      </c>
      <c r="E37" s="151"/>
      <c r="F37" s="151" t="s">
        <v>6</v>
      </c>
      <c r="G37" s="151"/>
      <c r="H37" s="151" t="s">
        <v>7</v>
      </c>
      <c r="I37" s="151"/>
      <c r="J37" s="151" t="s">
        <v>8</v>
      </c>
      <c r="K37" s="151"/>
      <c r="L37" s="151" t="s">
        <v>9</v>
      </c>
      <c r="M37" s="151"/>
      <c r="N37" s="151" t="s">
        <v>10</v>
      </c>
      <c r="O37" s="152"/>
    </row>
    <row r="38" spans="1:15">
      <c r="A38" s="154"/>
      <c r="B38" s="5" t="s">
        <v>3</v>
      </c>
      <c r="C38" s="5" t="s">
        <v>4</v>
      </c>
      <c r="D38" s="5" t="s">
        <v>3</v>
      </c>
      <c r="E38" s="5" t="s">
        <v>4</v>
      </c>
      <c r="F38" s="5" t="s">
        <v>3</v>
      </c>
      <c r="G38" s="5" t="s">
        <v>4</v>
      </c>
      <c r="H38" s="5" t="s">
        <v>3</v>
      </c>
      <c r="I38" s="5" t="s">
        <v>4</v>
      </c>
      <c r="J38" s="5" t="s">
        <v>3</v>
      </c>
      <c r="K38" s="5" t="s">
        <v>4</v>
      </c>
      <c r="L38" s="5" t="s">
        <v>3</v>
      </c>
      <c r="M38" s="5" t="s">
        <v>4</v>
      </c>
      <c r="N38" s="5" t="s">
        <v>3</v>
      </c>
      <c r="O38" s="6" t="s">
        <v>4</v>
      </c>
    </row>
    <row r="40" spans="1:15">
      <c r="A40" s="20" t="s">
        <v>86</v>
      </c>
      <c r="B40" s="9">
        <f>SUM(D40,F40,H40,J40,L40,N40)</f>
        <v>0</v>
      </c>
      <c r="C40" s="10">
        <v>100</v>
      </c>
      <c r="D40" s="9"/>
      <c r="E40" s="11" t="e">
        <f>D40/B40*100</f>
        <v>#DIV/0!</v>
      </c>
      <c r="F40" s="9"/>
      <c r="G40" s="11" t="e">
        <f>F40/B40*100</f>
        <v>#DIV/0!</v>
      </c>
      <c r="H40" s="9"/>
      <c r="I40" s="11" t="e">
        <f>H40/B40*100</f>
        <v>#DIV/0!</v>
      </c>
      <c r="J40" s="9"/>
      <c r="K40" s="11" t="e">
        <f>J40/B40*100</f>
        <v>#DIV/0!</v>
      </c>
      <c r="L40" s="9"/>
      <c r="M40" s="11" t="e">
        <f>L40/B40*100</f>
        <v>#DIV/0!</v>
      </c>
      <c r="N40" s="9"/>
      <c r="O40" s="11" t="e">
        <f>N40/B40*100</f>
        <v>#DIV/0!</v>
      </c>
    </row>
    <row r="41" spans="1:15">
      <c r="A41" s="20">
        <v>14</v>
      </c>
      <c r="B41" s="9">
        <f>SUM(D41,F41,H41,J41,L41,N41)</f>
        <v>0</v>
      </c>
      <c r="C41" s="10">
        <v>100</v>
      </c>
      <c r="D41" s="9"/>
      <c r="E41" s="11" t="e">
        <f>D41/B41*100</f>
        <v>#DIV/0!</v>
      </c>
      <c r="F41" s="9"/>
      <c r="G41" s="11" t="e">
        <f>F41/B41*100</f>
        <v>#DIV/0!</v>
      </c>
      <c r="H41" s="9"/>
      <c r="I41" s="11" t="e">
        <f>H41/B41*100</f>
        <v>#DIV/0!</v>
      </c>
      <c r="J41" s="9"/>
      <c r="K41" s="11" t="e">
        <f>J41/B41*100</f>
        <v>#DIV/0!</v>
      </c>
      <c r="L41" s="9"/>
      <c r="M41" s="11" t="e">
        <f>L41/B41*100</f>
        <v>#DIV/0!</v>
      </c>
      <c r="N41" s="9"/>
      <c r="O41" s="11" t="e">
        <f>N41/B41*100</f>
        <v>#DIV/0!</v>
      </c>
    </row>
    <row r="42" spans="1:15">
      <c r="A42" s="20">
        <v>15</v>
      </c>
      <c r="B42" s="9">
        <f>SUM(D42,F42,H42,J42,L42,N42)</f>
        <v>0</v>
      </c>
      <c r="C42" s="10">
        <v>100</v>
      </c>
      <c r="D42" s="9"/>
      <c r="E42" s="11" t="e">
        <f>D42/B42*100</f>
        <v>#DIV/0!</v>
      </c>
      <c r="F42" s="9"/>
      <c r="G42" s="11" t="e">
        <f>F42/B42*100</f>
        <v>#DIV/0!</v>
      </c>
      <c r="H42" s="9"/>
      <c r="I42" s="11" t="e">
        <f>H42/B42*100</f>
        <v>#DIV/0!</v>
      </c>
      <c r="J42" s="9"/>
      <c r="K42" s="11" t="e">
        <f>J42/B42*100</f>
        <v>#DIV/0!</v>
      </c>
      <c r="L42" s="9"/>
      <c r="M42" s="11" t="e">
        <f>L42/B42*100</f>
        <v>#DIV/0!</v>
      </c>
      <c r="N42" s="9"/>
      <c r="O42" s="11" t="e">
        <f>N42/B42*100</f>
        <v>#DIV/0!</v>
      </c>
    </row>
    <row r="43" spans="1:15">
      <c r="A43" s="20">
        <v>16</v>
      </c>
      <c r="B43" s="9">
        <f>SUM(D43,F43,H43,J43,L43,N43)</f>
        <v>0</v>
      </c>
      <c r="C43" s="10">
        <v>100</v>
      </c>
      <c r="D43" s="9"/>
      <c r="E43" s="11" t="e">
        <f>D43/B43*100</f>
        <v>#DIV/0!</v>
      </c>
      <c r="F43" s="9"/>
      <c r="G43" s="11" t="e">
        <f>F43/B43*100</f>
        <v>#DIV/0!</v>
      </c>
      <c r="H43" s="9"/>
      <c r="I43" s="11" t="e">
        <f>H43/B43*100</f>
        <v>#DIV/0!</v>
      </c>
      <c r="J43" s="9"/>
      <c r="K43" s="11" t="e">
        <f>J43/B43*100</f>
        <v>#DIV/0!</v>
      </c>
      <c r="L43" s="9"/>
      <c r="M43" s="11" t="e">
        <f>L43/B43*100</f>
        <v>#DIV/0!</v>
      </c>
      <c r="N43" s="9"/>
      <c r="O43" s="11" t="e">
        <f>N43/B43*100</f>
        <v>#DIV/0!</v>
      </c>
    </row>
    <row r="44" spans="1:15" ht="11.25" customHeight="1" thickBot="1">
      <c r="A44" s="21"/>
      <c r="B44" s="15"/>
      <c r="C44" s="15"/>
      <c r="D44" s="15"/>
      <c r="E44" s="15"/>
      <c r="F44" s="15"/>
      <c r="G44" s="15"/>
      <c r="H44" s="15"/>
      <c r="I44" s="15"/>
      <c r="J44" s="15"/>
      <c r="K44" s="15"/>
      <c r="L44" s="15"/>
      <c r="M44" s="15"/>
      <c r="N44" s="15"/>
      <c r="O44" s="15"/>
    </row>
    <row r="45" spans="1:15">
      <c r="A45" s="16" t="s">
        <v>11</v>
      </c>
      <c r="B45" s="17"/>
      <c r="C45" s="10"/>
      <c r="D45" s="17"/>
      <c r="E45" s="11"/>
      <c r="F45" s="17"/>
      <c r="G45" s="17"/>
      <c r="H45" s="17"/>
      <c r="I45" s="17"/>
      <c r="J45" s="17"/>
      <c r="K45" s="17"/>
      <c r="L45" s="17"/>
      <c r="M45" s="17"/>
      <c r="N45" s="17"/>
      <c r="O45" s="17"/>
    </row>
    <row r="47" spans="1:15" ht="14.25" thickBot="1">
      <c r="A47" s="1" t="s">
        <v>0</v>
      </c>
      <c r="F47" s="2" t="s">
        <v>58</v>
      </c>
      <c r="O47" s="19" t="s">
        <v>25</v>
      </c>
    </row>
    <row r="48" spans="1:15">
      <c r="A48" s="153" t="s">
        <v>1</v>
      </c>
      <c r="B48" s="151" t="s">
        <v>2</v>
      </c>
      <c r="C48" s="151"/>
      <c r="D48" s="151" t="s">
        <v>5</v>
      </c>
      <c r="E48" s="151"/>
      <c r="F48" s="151" t="s">
        <v>6</v>
      </c>
      <c r="G48" s="151"/>
      <c r="H48" s="151" t="s">
        <v>7</v>
      </c>
      <c r="I48" s="151"/>
      <c r="J48" s="151" t="s">
        <v>8</v>
      </c>
      <c r="K48" s="151"/>
      <c r="L48" s="151" t="s">
        <v>9</v>
      </c>
      <c r="M48" s="151"/>
      <c r="N48" s="151" t="s">
        <v>10</v>
      </c>
      <c r="O48" s="152"/>
    </row>
    <row r="49" spans="1:15">
      <c r="A49" s="154"/>
      <c r="B49" s="5" t="s">
        <v>3</v>
      </c>
      <c r="C49" s="5" t="s">
        <v>4</v>
      </c>
      <c r="D49" s="5" t="s">
        <v>3</v>
      </c>
      <c r="E49" s="5" t="s">
        <v>4</v>
      </c>
      <c r="F49" s="5" t="s">
        <v>3</v>
      </c>
      <c r="G49" s="5" t="s">
        <v>4</v>
      </c>
      <c r="H49" s="5" t="s">
        <v>3</v>
      </c>
      <c r="I49" s="5" t="s">
        <v>4</v>
      </c>
      <c r="J49" s="5" t="s">
        <v>3</v>
      </c>
      <c r="K49" s="5" t="s">
        <v>4</v>
      </c>
      <c r="L49" s="5" t="s">
        <v>3</v>
      </c>
      <c r="M49" s="5" t="s">
        <v>4</v>
      </c>
      <c r="N49" s="5" t="s">
        <v>3</v>
      </c>
      <c r="O49" s="6" t="s">
        <v>4</v>
      </c>
    </row>
    <row r="51" spans="1:15">
      <c r="A51" s="20" t="s">
        <v>86</v>
      </c>
      <c r="B51" s="9">
        <f>SUM(D51,F51,H51,J51,L51,N51)</f>
        <v>0</v>
      </c>
      <c r="C51" s="10">
        <v>100</v>
      </c>
      <c r="D51" s="9"/>
      <c r="E51" s="11" t="e">
        <f>D51/B51*100</f>
        <v>#DIV/0!</v>
      </c>
      <c r="F51" s="9"/>
      <c r="G51" s="11" t="e">
        <f>F51/B51*100</f>
        <v>#DIV/0!</v>
      </c>
      <c r="H51" s="9"/>
      <c r="I51" s="11" t="e">
        <f>H51/B51*100</f>
        <v>#DIV/0!</v>
      </c>
      <c r="J51" s="9"/>
      <c r="K51" s="11" t="e">
        <f>J51/B51*100</f>
        <v>#DIV/0!</v>
      </c>
      <c r="L51" s="9"/>
      <c r="M51" s="11" t="e">
        <f>L51/B51*100</f>
        <v>#DIV/0!</v>
      </c>
      <c r="N51" s="9"/>
      <c r="O51" s="11" t="e">
        <f>N51/B51*100</f>
        <v>#DIV/0!</v>
      </c>
    </row>
    <row r="52" spans="1:15">
      <c r="A52" s="20">
        <v>14</v>
      </c>
      <c r="B52" s="9">
        <f>SUM(D52,F52,H52,J52,L52,N52)</f>
        <v>0</v>
      </c>
      <c r="C52" s="10">
        <v>100</v>
      </c>
      <c r="D52" s="9"/>
      <c r="E52" s="11" t="e">
        <f>D52/B52*100</f>
        <v>#DIV/0!</v>
      </c>
      <c r="F52" s="9"/>
      <c r="G52" s="11" t="e">
        <f>F52/B52*100</f>
        <v>#DIV/0!</v>
      </c>
      <c r="H52" s="9"/>
      <c r="I52" s="11" t="e">
        <f>H52/B52*100</f>
        <v>#DIV/0!</v>
      </c>
      <c r="J52" s="9"/>
      <c r="K52" s="11" t="e">
        <f>J52/B52*100</f>
        <v>#DIV/0!</v>
      </c>
      <c r="L52" s="9"/>
      <c r="M52" s="11" t="e">
        <f>L52/B52*100</f>
        <v>#DIV/0!</v>
      </c>
      <c r="N52" s="9"/>
      <c r="O52" s="11" t="e">
        <f>N52/B52*100</f>
        <v>#DIV/0!</v>
      </c>
    </row>
    <row r="53" spans="1:15">
      <c r="A53" s="20">
        <v>15</v>
      </c>
      <c r="B53" s="9">
        <f>SUM(D53,F53,H53,J53,L53,N53)</f>
        <v>0</v>
      </c>
      <c r="C53" s="10">
        <v>100</v>
      </c>
      <c r="D53" s="9"/>
      <c r="E53" s="11" t="e">
        <f>D53/B53*100</f>
        <v>#DIV/0!</v>
      </c>
      <c r="F53" s="9"/>
      <c r="G53" s="11" t="e">
        <f>F53/B53*100</f>
        <v>#DIV/0!</v>
      </c>
      <c r="H53" s="9"/>
      <c r="I53" s="11" t="e">
        <f>H53/B53*100</f>
        <v>#DIV/0!</v>
      </c>
      <c r="J53" s="9"/>
      <c r="K53" s="11" t="e">
        <f>J53/B53*100</f>
        <v>#DIV/0!</v>
      </c>
      <c r="L53" s="9"/>
      <c r="M53" s="11" t="e">
        <f>L53/B53*100</f>
        <v>#DIV/0!</v>
      </c>
      <c r="N53" s="9"/>
      <c r="O53" s="11" t="e">
        <f>N53/B53*100</f>
        <v>#DIV/0!</v>
      </c>
    </row>
    <row r="54" spans="1:15">
      <c r="A54" s="20">
        <v>16</v>
      </c>
      <c r="B54" s="9">
        <f>SUM(D54,F54,H54,J54,L54,N54)</f>
        <v>0</v>
      </c>
      <c r="C54" s="10">
        <v>100</v>
      </c>
      <c r="D54" s="9"/>
      <c r="E54" s="11" t="e">
        <f>D54/B54*100</f>
        <v>#DIV/0!</v>
      </c>
      <c r="F54" s="9"/>
      <c r="G54" s="11" t="e">
        <f>F54/B54*100</f>
        <v>#DIV/0!</v>
      </c>
      <c r="H54" s="9"/>
      <c r="I54" s="11" t="e">
        <f>H54/B54*100</f>
        <v>#DIV/0!</v>
      </c>
      <c r="J54" s="9"/>
      <c r="K54" s="11" t="e">
        <f>J54/B54*100</f>
        <v>#DIV/0!</v>
      </c>
      <c r="L54" s="9"/>
      <c r="M54" s="11" t="e">
        <f>L54/B54*100</f>
        <v>#DIV/0!</v>
      </c>
      <c r="N54" s="9"/>
      <c r="O54" s="11" t="e">
        <f>N54/B54*100</f>
        <v>#DIV/0!</v>
      </c>
    </row>
    <row r="55" spans="1:15" ht="12.75" customHeight="1" thickBot="1">
      <c r="A55" s="21"/>
      <c r="B55" s="15"/>
      <c r="C55" s="15"/>
      <c r="D55" s="15"/>
      <c r="E55" s="15"/>
      <c r="F55" s="15"/>
      <c r="G55" s="15"/>
      <c r="H55" s="15"/>
      <c r="I55" s="15"/>
      <c r="J55" s="15"/>
      <c r="K55" s="15"/>
      <c r="L55" s="15"/>
      <c r="M55" s="15"/>
      <c r="N55" s="15"/>
      <c r="O55" s="15"/>
    </row>
    <row r="56" spans="1:15">
      <c r="A56" s="16" t="s">
        <v>11</v>
      </c>
      <c r="B56" s="17"/>
      <c r="C56" s="10"/>
      <c r="D56" s="17"/>
      <c r="E56" s="11"/>
      <c r="F56" s="17"/>
      <c r="G56" s="17"/>
      <c r="H56" s="17"/>
      <c r="I56" s="17"/>
      <c r="J56" s="17"/>
      <c r="K56" s="17"/>
      <c r="L56" s="17"/>
      <c r="M56" s="17"/>
      <c r="N56" s="17"/>
      <c r="O56" s="17"/>
    </row>
  </sheetData>
  <mergeCells count="40">
    <mergeCell ref="F2:G2"/>
    <mergeCell ref="D2:E2"/>
    <mergeCell ref="B2:C2"/>
    <mergeCell ref="A2:A3"/>
    <mergeCell ref="N2:O2"/>
    <mergeCell ref="L2:M2"/>
    <mergeCell ref="J2:K2"/>
    <mergeCell ref="H2:I2"/>
    <mergeCell ref="A14:A15"/>
    <mergeCell ref="B14:C14"/>
    <mergeCell ref="D14:E14"/>
    <mergeCell ref="F14:G14"/>
    <mergeCell ref="H14:I14"/>
    <mergeCell ref="J14:K14"/>
    <mergeCell ref="L14:M14"/>
    <mergeCell ref="N14:O14"/>
    <mergeCell ref="A26:A27"/>
    <mergeCell ref="B26:C26"/>
    <mergeCell ref="D26:E26"/>
    <mergeCell ref="F26:G26"/>
    <mergeCell ref="H26:I26"/>
    <mergeCell ref="J26:K26"/>
    <mergeCell ref="L26:M26"/>
    <mergeCell ref="N26:O26"/>
    <mergeCell ref="A37:A38"/>
    <mergeCell ref="B37:C37"/>
    <mergeCell ref="D37:E37"/>
    <mergeCell ref="F37:G37"/>
    <mergeCell ref="H37:I37"/>
    <mergeCell ref="J37:K37"/>
    <mergeCell ref="L37:M37"/>
    <mergeCell ref="N37:O37"/>
    <mergeCell ref="A48:A49"/>
    <mergeCell ref="B48:C48"/>
    <mergeCell ref="D48:E48"/>
    <mergeCell ref="F48:G48"/>
    <mergeCell ref="H48:I48"/>
    <mergeCell ref="J48:K48"/>
    <mergeCell ref="L48:M48"/>
    <mergeCell ref="N48:O48"/>
  </mergeCells>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view="pageBreakPreview" zoomScaleNormal="100" workbookViewId="0">
      <selection activeCell="B1" sqref="B1"/>
    </sheetView>
  </sheetViews>
  <sheetFormatPr defaultRowHeight="13.5"/>
  <cols>
    <col min="1" max="1" width="11.25" style="2" customWidth="1"/>
    <col min="2" max="2" width="7.875" style="2" customWidth="1"/>
    <col min="3" max="3" width="5.25" style="2" customWidth="1"/>
    <col min="4" max="4" width="7.125" style="2" customWidth="1"/>
    <col min="5" max="5" width="5.375" style="2" customWidth="1"/>
    <col min="6" max="6" width="7.125" style="2" customWidth="1"/>
    <col min="7" max="7" width="5.375" style="2" customWidth="1"/>
    <col min="8" max="8" width="7.125" style="2" customWidth="1"/>
    <col min="9" max="9" width="5.375" style="2" customWidth="1"/>
    <col min="10" max="10" width="7.125" style="2" customWidth="1"/>
    <col min="11" max="11" width="5.375" style="2" customWidth="1"/>
    <col min="12" max="12" width="7.125" style="2" customWidth="1"/>
    <col min="13" max="13" width="5.375" style="2" customWidth="1"/>
    <col min="14" max="14" width="8" style="2" customWidth="1"/>
    <col min="15" max="15" width="6.375" style="2" customWidth="1"/>
    <col min="16" max="16" width="8" style="2" customWidth="1"/>
    <col min="17" max="17" width="6.375" style="2" customWidth="1"/>
    <col min="18" max="18" width="8" style="2" customWidth="1"/>
    <col min="19" max="19" width="6.375" style="2" customWidth="1"/>
    <col min="20" max="20" width="8" style="2" customWidth="1"/>
    <col min="21" max="21" width="6.375" style="2" customWidth="1"/>
    <col min="22" max="22" width="8.25" style="2" customWidth="1"/>
    <col min="23" max="23" width="6.375" style="2" customWidth="1"/>
    <col min="24" max="24" width="8.25" style="2" customWidth="1"/>
    <col min="25" max="25" width="6.375" style="2" customWidth="1"/>
    <col min="26" max="16384" width="9" style="2"/>
  </cols>
  <sheetData>
    <row r="1" spans="1:25" ht="18" customHeight="1" thickBot="1">
      <c r="A1" s="1" t="s">
        <v>196</v>
      </c>
      <c r="Y1" s="46" t="s">
        <v>25</v>
      </c>
    </row>
    <row r="2" spans="1:25" ht="16.5" customHeight="1">
      <c r="A2" s="157" t="s">
        <v>1</v>
      </c>
      <c r="B2" s="155" t="s">
        <v>12</v>
      </c>
      <c r="C2" s="155"/>
      <c r="D2" s="155" t="s">
        <v>13</v>
      </c>
      <c r="E2" s="155"/>
      <c r="F2" s="155" t="s">
        <v>14</v>
      </c>
      <c r="G2" s="155"/>
      <c r="H2" s="155" t="s">
        <v>15</v>
      </c>
      <c r="I2" s="155"/>
      <c r="J2" s="155" t="s">
        <v>16</v>
      </c>
      <c r="K2" s="155"/>
      <c r="L2" s="155" t="s">
        <v>17</v>
      </c>
      <c r="M2" s="156"/>
      <c r="N2" s="157" t="s">
        <v>18</v>
      </c>
      <c r="O2" s="156"/>
      <c r="P2" s="155" t="s">
        <v>19</v>
      </c>
      <c r="Q2" s="156"/>
      <c r="R2" s="155" t="s">
        <v>20</v>
      </c>
      <c r="S2" s="156"/>
      <c r="T2" s="155" t="s">
        <v>21</v>
      </c>
      <c r="U2" s="156"/>
      <c r="V2" s="155" t="s">
        <v>22</v>
      </c>
      <c r="W2" s="156"/>
      <c r="X2" s="155" t="s">
        <v>10</v>
      </c>
      <c r="Y2" s="156"/>
    </row>
    <row r="3" spans="1:25" ht="16.5" customHeight="1">
      <c r="A3" s="158"/>
      <c r="B3" s="25" t="s">
        <v>3</v>
      </c>
      <c r="C3" s="115" t="s">
        <v>4</v>
      </c>
      <c r="D3" s="25" t="s">
        <v>3</v>
      </c>
      <c r="E3" s="115" t="s">
        <v>4</v>
      </c>
      <c r="F3" s="25" t="s">
        <v>3</v>
      </c>
      <c r="G3" s="115" t="s">
        <v>4</v>
      </c>
      <c r="H3" s="25" t="s">
        <v>3</v>
      </c>
      <c r="I3" s="115" t="s">
        <v>4</v>
      </c>
      <c r="J3" s="25" t="s">
        <v>3</v>
      </c>
      <c r="K3" s="115" t="s">
        <v>4</v>
      </c>
      <c r="L3" s="25" t="s">
        <v>3</v>
      </c>
      <c r="M3" s="116" t="s">
        <v>4</v>
      </c>
      <c r="N3" s="24" t="s">
        <v>3</v>
      </c>
      <c r="O3" s="116" t="s">
        <v>4</v>
      </c>
      <c r="P3" s="25" t="s">
        <v>3</v>
      </c>
      <c r="Q3" s="116" t="s">
        <v>4</v>
      </c>
      <c r="R3" s="25" t="s">
        <v>3</v>
      </c>
      <c r="S3" s="116" t="s">
        <v>4</v>
      </c>
      <c r="T3" s="25" t="s">
        <v>3</v>
      </c>
      <c r="U3" s="116" t="s">
        <v>4</v>
      </c>
      <c r="V3" s="25" t="s">
        <v>3</v>
      </c>
      <c r="W3" s="116" t="s">
        <v>4</v>
      </c>
      <c r="X3" s="25" t="s">
        <v>3</v>
      </c>
      <c r="Y3" s="116" t="s">
        <v>4</v>
      </c>
    </row>
    <row r="4" spans="1:25">
      <c r="A4" s="7"/>
    </row>
    <row r="5" spans="1:25" hidden="1">
      <c r="A5" s="8" t="s">
        <v>86</v>
      </c>
      <c r="B5" s="27">
        <f>SUM(D5,F5,H5,J5,L5,N5)</f>
        <v>0</v>
      </c>
      <c r="C5" s="28">
        <v>100</v>
      </c>
      <c r="D5" s="27">
        <f>SUM(D16,D28,D39,D50)</f>
        <v>0</v>
      </c>
      <c r="E5" s="29" t="e">
        <f>D5/B5*100</f>
        <v>#DIV/0!</v>
      </c>
      <c r="F5" s="27">
        <f>SUM(F16,F28,F39,F50)</f>
        <v>0</v>
      </c>
      <c r="G5" s="29" t="e">
        <f>F5/B5*100</f>
        <v>#DIV/0!</v>
      </c>
      <c r="H5" s="27">
        <f>SUM(H16,H28,H39,H50)</f>
        <v>0</v>
      </c>
      <c r="I5" s="29" t="e">
        <f>H5/B5*100</f>
        <v>#DIV/0!</v>
      </c>
      <c r="J5" s="27">
        <f>SUM(J16,J28,J39,J50)</f>
        <v>0</v>
      </c>
      <c r="K5" s="29" t="e">
        <f>J5/B5*100</f>
        <v>#DIV/0!</v>
      </c>
      <c r="L5" s="27">
        <f>SUM(L16,L28,L39,L50)</f>
        <v>0</v>
      </c>
      <c r="M5" s="29" t="e">
        <f>L5/B5*100</f>
        <v>#DIV/0!</v>
      </c>
      <c r="N5" s="27">
        <f>SUM(N16,N28,N39,N50)</f>
        <v>0</v>
      </c>
      <c r="O5" s="29" t="e">
        <f>N5/B5*100</f>
        <v>#DIV/0!</v>
      </c>
      <c r="P5" s="27">
        <f>SUM(P16,P28,P39,P50)</f>
        <v>0</v>
      </c>
      <c r="Q5" s="29" t="e">
        <f>P5/B5*100</f>
        <v>#DIV/0!</v>
      </c>
      <c r="R5" s="27">
        <f>SUM(R16,R28,R39,R50)</f>
        <v>0</v>
      </c>
      <c r="S5" s="29" t="e">
        <f>R5/B5*100</f>
        <v>#DIV/0!</v>
      </c>
      <c r="T5" s="27">
        <f>SUM(T16,T28,T39,T50)</f>
        <v>0</v>
      </c>
      <c r="U5" s="29" t="e">
        <f>T5/B5*100</f>
        <v>#DIV/0!</v>
      </c>
      <c r="V5" s="27">
        <f>SUM(V16,V28,V39,V50)</f>
        <v>0</v>
      </c>
      <c r="W5" s="29" t="e">
        <f>V5/B5*100</f>
        <v>#DIV/0!</v>
      </c>
      <c r="X5" s="27">
        <f>SUM(X16,X28,X39,X50)</f>
        <v>0</v>
      </c>
      <c r="Y5" s="29" t="e">
        <f>X5/B5*100</f>
        <v>#DIV/0!</v>
      </c>
    </row>
    <row r="6" spans="1:25" hidden="1">
      <c r="A6" s="8" t="s">
        <v>95</v>
      </c>
      <c r="B6" s="27">
        <f>SUM(D6,F6,H6,J6,L6,N6)</f>
        <v>0</v>
      </c>
      <c r="C6" s="28">
        <v>100</v>
      </c>
      <c r="D6" s="27">
        <f t="shared" ref="D6:F8" si="0">SUM(D17,D29,D40,D51)</f>
        <v>0</v>
      </c>
      <c r="E6" s="29" t="e">
        <f>D6/B6*100</f>
        <v>#DIV/0!</v>
      </c>
      <c r="F6" s="27">
        <f t="shared" si="0"/>
        <v>0</v>
      </c>
      <c r="G6" s="29" t="e">
        <f>F6/B6*100</f>
        <v>#DIV/0!</v>
      </c>
      <c r="H6" s="27">
        <f>SUM(H17,H29,H40,H51)</f>
        <v>0</v>
      </c>
      <c r="I6" s="29" t="e">
        <f>H6/B6*100</f>
        <v>#DIV/0!</v>
      </c>
      <c r="J6" s="27">
        <f>SUM(J17,J29,J40,J51)</f>
        <v>0</v>
      </c>
      <c r="K6" s="29" t="e">
        <f>J6/B6*100</f>
        <v>#DIV/0!</v>
      </c>
      <c r="L6" s="27">
        <f>SUM(L17,L29,L40,L51)</f>
        <v>0</v>
      </c>
      <c r="M6" s="29" t="e">
        <f>L6/B6*100</f>
        <v>#DIV/0!</v>
      </c>
      <c r="N6" s="27">
        <f>SUM(N17,N29,N40,N51)</f>
        <v>0</v>
      </c>
      <c r="O6" s="29" t="e">
        <f>N6/B6*100</f>
        <v>#DIV/0!</v>
      </c>
      <c r="P6" s="27">
        <f>SUM(P17,P29,P40,P51)</f>
        <v>0</v>
      </c>
      <c r="Q6" s="29" t="e">
        <f>P6/B6*100</f>
        <v>#DIV/0!</v>
      </c>
      <c r="R6" s="27">
        <f>SUM(R17,R29,R40,R51)</f>
        <v>0</v>
      </c>
      <c r="S6" s="29" t="e">
        <f>R6/B6*100</f>
        <v>#DIV/0!</v>
      </c>
      <c r="T6" s="27">
        <f>SUM(T17,T29,T40,T51)</f>
        <v>0</v>
      </c>
      <c r="U6" s="29" t="e">
        <f>T6/B6*100</f>
        <v>#DIV/0!</v>
      </c>
      <c r="V6" s="27">
        <f>SUM(V17,V29,V40,V51)</f>
        <v>0</v>
      </c>
      <c r="W6" s="29" t="e">
        <f>V6/B6*100</f>
        <v>#DIV/0!</v>
      </c>
      <c r="X6" s="27">
        <f>SUM(X17,X29,X40,X51)</f>
        <v>0</v>
      </c>
      <c r="Y6" s="29" t="e">
        <f>X6/B6*100</f>
        <v>#DIV/0!</v>
      </c>
    </row>
    <row r="7" spans="1:25" hidden="1">
      <c r="A7" s="8" t="s">
        <v>96</v>
      </c>
      <c r="B7" s="27">
        <f>SUM(D7,F7,H7,J7,L7,N7)</f>
        <v>0</v>
      </c>
      <c r="C7" s="28">
        <v>100</v>
      </c>
      <c r="D7" s="27">
        <f t="shared" si="0"/>
        <v>0</v>
      </c>
      <c r="E7" s="29" t="e">
        <f>D7/B7*100</f>
        <v>#DIV/0!</v>
      </c>
      <c r="F7" s="27">
        <f t="shared" si="0"/>
        <v>0</v>
      </c>
      <c r="G7" s="29" t="e">
        <f>F7/B7*100</f>
        <v>#DIV/0!</v>
      </c>
      <c r="H7" s="27">
        <f>SUM(H18,H30,H41,H52)</f>
        <v>0</v>
      </c>
      <c r="I7" s="29" t="e">
        <f>H7/B7*100</f>
        <v>#DIV/0!</v>
      </c>
      <c r="J7" s="27">
        <f>SUM(J18,J30,J41,J52)</f>
        <v>0</v>
      </c>
      <c r="K7" s="29" t="e">
        <f>J7/B7*100</f>
        <v>#DIV/0!</v>
      </c>
      <c r="L7" s="27">
        <f>SUM(L18,L30,L41,L52)</f>
        <v>0</v>
      </c>
      <c r="M7" s="29" t="e">
        <f>L7/B7*100</f>
        <v>#DIV/0!</v>
      </c>
      <c r="N7" s="27">
        <f>SUM(N18,N30,N41,N52)</f>
        <v>0</v>
      </c>
      <c r="O7" s="29" t="e">
        <f>N7/B7*100</f>
        <v>#DIV/0!</v>
      </c>
      <c r="P7" s="27">
        <f>SUM(P18,P30,P41,P52)</f>
        <v>0</v>
      </c>
      <c r="Q7" s="29" t="e">
        <f>P7/B7*100</f>
        <v>#DIV/0!</v>
      </c>
      <c r="R7" s="27">
        <f>SUM(R18,R30,R41,R52)</f>
        <v>0</v>
      </c>
      <c r="S7" s="29" t="e">
        <f>R7/B7*100</f>
        <v>#DIV/0!</v>
      </c>
      <c r="T7" s="27">
        <f>SUM(T18,T30,T41,T52)</f>
        <v>0</v>
      </c>
      <c r="U7" s="29" t="e">
        <f>T7/B7*100</f>
        <v>#DIV/0!</v>
      </c>
      <c r="V7" s="27">
        <f>SUM(V18,V30,V41,V52)</f>
        <v>0</v>
      </c>
      <c r="W7" s="29" t="e">
        <f>V7/B7*100</f>
        <v>#DIV/0!</v>
      </c>
      <c r="X7" s="27">
        <f>SUM(X18,X30,X41,X52)</f>
        <v>0</v>
      </c>
      <c r="Y7" s="29" t="e">
        <f>X7/B7*100</f>
        <v>#DIV/0!</v>
      </c>
    </row>
    <row r="8" spans="1:25" hidden="1">
      <c r="A8" s="8" t="s">
        <v>97</v>
      </c>
      <c r="B8" s="27">
        <f>SUM(D8,F8,H8,J8,L8,N8)</f>
        <v>0</v>
      </c>
      <c r="C8" s="28">
        <v>100</v>
      </c>
      <c r="D8" s="27">
        <f t="shared" si="0"/>
        <v>0</v>
      </c>
      <c r="E8" s="29" t="e">
        <f>D8/B8*100</f>
        <v>#DIV/0!</v>
      </c>
      <c r="F8" s="27">
        <f t="shared" si="0"/>
        <v>0</v>
      </c>
      <c r="G8" s="29" t="e">
        <f>F8/B8*100</f>
        <v>#DIV/0!</v>
      </c>
      <c r="H8" s="27">
        <f>SUM(H19,H31,H42,H53)</f>
        <v>0</v>
      </c>
      <c r="I8" s="29" t="e">
        <f>H8/B8*100</f>
        <v>#DIV/0!</v>
      </c>
      <c r="J8" s="27">
        <f>SUM(J19,J31,J42,J53)</f>
        <v>0</v>
      </c>
      <c r="K8" s="29" t="e">
        <f>J8/B8*100</f>
        <v>#DIV/0!</v>
      </c>
      <c r="L8" s="27">
        <f>SUM(L19,L31,L42,L53)</f>
        <v>0</v>
      </c>
      <c r="M8" s="29" t="e">
        <f>L8/B8*100</f>
        <v>#DIV/0!</v>
      </c>
      <c r="N8" s="27">
        <f>SUM(N19,N31,N42,N53)</f>
        <v>0</v>
      </c>
      <c r="O8" s="29" t="e">
        <f>N8/B8*100</f>
        <v>#DIV/0!</v>
      </c>
      <c r="P8" s="27">
        <f>SUM(P19,P31,P42,P53)</f>
        <v>0</v>
      </c>
      <c r="Q8" s="29" t="e">
        <f>P8/B8*100</f>
        <v>#DIV/0!</v>
      </c>
      <c r="R8" s="27">
        <f>SUM(R19,R31,R42,R53)</f>
        <v>0</v>
      </c>
      <c r="S8" s="29" t="e">
        <f>R8/B8*100</f>
        <v>#DIV/0!</v>
      </c>
      <c r="T8" s="27">
        <f>SUM(T19,T31,T42,T53)</f>
        <v>0</v>
      </c>
      <c r="U8" s="29" t="e">
        <f>T8/B8*100</f>
        <v>#DIV/0!</v>
      </c>
      <c r="V8" s="27">
        <f>SUM(V19,V31,V42,V53)</f>
        <v>0</v>
      </c>
      <c r="W8" s="29" t="e">
        <f>V8/B8*100</f>
        <v>#DIV/0!</v>
      </c>
      <c r="X8" s="27">
        <f>SUM(X19,X31,X42,X53)</f>
        <v>0</v>
      </c>
      <c r="Y8" s="29" t="e">
        <f>X8/B8*100</f>
        <v>#DIV/0!</v>
      </c>
    </row>
    <row r="9" spans="1:25">
      <c r="A9" s="35" t="s">
        <v>98</v>
      </c>
      <c r="B9" s="113">
        <f>SUM(D9,F9,H9,J9,L9,N9,P9,R9,T9,V9,X9)</f>
        <v>40563313</v>
      </c>
      <c r="C9" s="28">
        <v>100</v>
      </c>
      <c r="D9" s="113">
        <f>D20</f>
        <v>254337</v>
      </c>
      <c r="E9" s="28">
        <f>D9/B9*100</f>
        <v>0.62701239417993304</v>
      </c>
      <c r="F9" s="113">
        <f>F20</f>
        <v>5921885</v>
      </c>
      <c r="G9" s="28">
        <f>F9/B9*100</f>
        <v>14.599115708324909</v>
      </c>
      <c r="H9" s="113">
        <f>H20</f>
        <v>9177174</v>
      </c>
      <c r="I9" s="28">
        <v>22.7</v>
      </c>
      <c r="J9" s="113">
        <f>J20</f>
        <v>2308084</v>
      </c>
      <c r="K9" s="28">
        <f>J9/B9*100</f>
        <v>5.6900776324655737</v>
      </c>
      <c r="L9" s="113">
        <f>L20</f>
        <v>1211710</v>
      </c>
      <c r="M9" s="28">
        <f>L9/B9*100</f>
        <v>2.9872066909327648</v>
      </c>
      <c r="N9" s="113">
        <f>N20</f>
        <v>1627757</v>
      </c>
      <c r="O9" s="28">
        <f>N9/B9*100</f>
        <v>4.0128798158079446</v>
      </c>
      <c r="P9" s="113">
        <f>P20</f>
        <v>7018567</v>
      </c>
      <c r="Q9" s="28">
        <f>P9/B9*100</f>
        <v>17.302745956672723</v>
      </c>
      <c r="R9" s="113">
        <f>R20</f>
        <v>1073922</v>
      </c>
      <c r="S9" s="28">
        <f>R9/B9*100</f>
        <v>2.6475204330573292</v>
      </c>
      <c r="T9" s="113">
        <f>T20</f>
        <v>5955678</v>
      </c>
      <c r="U9" s="28">
        <f>T9/B9*100</f>
        <v>14.68242497845282</v>
      </c>
      <c r="V9" s="113">
        <f>V20</f>
        <v>5900514</v>
      </c>
      <c r="W9" s="28">
        <f>V9/B9*100</f>
        <v>14.546430169547541</v>
      </c>
      <c r="X9" s="113">
        <f>X20</f>
        <v>113685</v>
      </c>
      <c r="Y9" s="28">
        <f>X9/B9*100</f>
        <v>0.28026556903771643</v>
      </c>
    </row>
    <row r="10" spans="1:25" ht="14.25" thickBot="1">
      <c r="A10" s="14"/>
      <c r="B10" s="30"/>
      <c r="C10" s="30"/>
      <c r="D10" s="30"/>
      <c r="E10" s="30"/>
      <c r="F10" s="30"/>
      <c r="G10" s="30"/>
      <c r="H10" s="30"/>
      <c r="I10" s="30"/>
      <c r="J10" s="30"/>
      <c r="K10" s="30"/>
      <c r="L10" s="30"/>
      <c r="M10" s="30"/>
      <c r="N10" s="30"/>
      <c r="O10" s="30"/>
      <c r="P10" s="30"/>
      <c r="Q10" s="30"/>
      <c r="R10" s="30"/>
      <c r="S10" s="30"/>
      <c r="T10" s="30"/>
      <c r="U10" s="30"/>
      <c r="V10" s="30"/>
      <c r="W10" s="30"/>
      <c r="X10" s="30"/>
      <c r="Y10" s="30"/>
    </row>
    <row r="11" spans="1:25" ht="15.75" customHeight="1">
      <c r="A11" s="31" t="s">
        <v>11</v>
      </c>
      <c r="C11" s="10"/>
      <c r="D11" s="17"/>
      <c r="E11" s="11"/>
      <c r="F11" s="17"/>
      <c r="G11" s="17"/>
      <c r="H11" s="17"/>
      <c r="I11" s="17"/>
      <c r="J11" s="17"/>
      <c r="K11" s="17"/>
      <c r="L11" s="17"/>
      <c r="M11" s="17"/>
      <c r="N11" s="17"/>
      <c r="O11" s="17"/>
    </row>
    <row r="12" spans="1:25" ht="14.25" thickBot="1">
      <c r="A12" s="1" t="s">
        <v>129</v>
      </c>
      <c r="G12" s="2" t="s">
        <v>53</v>
      </c>
      <c r="Y12" s="19" t="s">
        <v>25</v>
      </c>
    </row>
    <row r="13" spans="1:25">
      <c r="A13" s="157" t="s">
        <v>1</v>
      </c>
      <c r="B13" s="155" t="s">
        <v>12</v>
      </c>
      <c r="C13" s="155"/>
      <c r="D13" s="155" t="s">
        <v>13</v>
      </c>
      <c r="E13" s="155"/>
      <c r="F13" s="155" t="s">
        <v>14</v>
      </c>
      <c r="G13" s="155"/>
      <c r="H13" s="155" t="s">
        <v>15</v>
      </c>
      <c r="I13" s="155"/>
      <c r="J13" s="155" t="s">
        <v>16</v>
      </c>
      <c r="K13" s="155"/>
      <c r="L13" s="155" t="s">
        <v>17</v>
      </c>
      <c r="M13" s="155"/>
      <c r="N13" s="155" t="s">
        <v>18</v>
      </c>
      <c r="O13" s="156"/>
      <c r="P13" s="155" t="s">
        <v>19</v>
      </c>
      <c r="Q13" s="156"/>
      <c r="R13" s="155" t="s">
        <v>20</v>
      </c>
      <c r="S13" s="156"/>
      <c r="T13" s="155" t="s">
        <v>21</v>
      </c>
      <c r="U13" s="156"/>
      <c r="V13" s="155" t="s">
        <v>22</v>
      </c>
      <c r="W13" s="156"/>
      <c r="X13" s="155" t="s">
        <v>10</v>
      </c>
      <c r="Y13" s="156"/>
    </row>
    <row r="14" spans="1:25">
      <c r="A14" s="158"/>
      <c r="B14" s="25" t="s">
        <v>3</v>
      </c>
      <c r="C14" s="25" t="s">
        <v>4</v>
      </c>
      <c r="D14" s="25" t="s">
        <v>3</v>
      </c>
      <c r="E14" s="25" t="s">
        <v>4</v>
      </c>
      <c r="F14" s="25" t="s">
        <v>3</v>
      </c>
      <c r="G14" s="25" t="s">
        <v>4</v>
      </c>
      <c r="H14" s="25" t="s">
        <v>3</v>
      </c>
      <c r="I14" s="25" t="s">
        <v>4</v>
      </c>
      <c r="J14" s="25" t="s">
        <v>3</v>
      </c>
      <c r="K14" s="25" t="s">
        <v>4</v>
      </c>
      <c r="L14" s="25" t="s">
        <v>3</v>
      </c>
      <c r="M14" s="25" t="s">
        <v>4</v>
      </c>
      <c r="N14" s="25" t="s">
        <v>3</v>
      </c>
      <c r="O14" s="26" t="s">
        <v>4</v>
      </c>
      <c r="P14" s="25" t="s">
        <v>3</v>
      </c>
      <c r="Q14" s="26" t="s">
        <v>4</v>
      </c>
      <c r="R14" s="25" t="s">
        <v>3</v>
      </c>
      <c r="S14" s="26" t="s">
        <v>4</v>
      </c>
      <c r="T14" s="25" t="s">
        <v>3</v>
      </c>
      <c r="U14" s="26" t="s">
        <v>4</v>
      </c>
      <c r="V14" s="25" t="s">
        <v>3</v>
      </c>
      <c r="W14" s="26" t="s">
        <v>4</v>
      </c>
      <c r="X14" s="25" t="s">
        <v>3</v>
      </c>
      <c r="Y14" s="26" t="s">
        <v>4</v>
      </c>
    </row>
    <row r="16" spans="1:25">
      <c r="A16" s="20" t="s">
        <v>86</v>
      </c>
      <c r="B16" s="27">
        <f>SUM(D16,F16,H16,J16,L16,N16)</f>
        <v>0</v>
      </c>
      <c r="C16" s="28">
        <v>100</v>
      </c>
      <c r="D16" s="27"/>
      <c r="E16" s="29" t="e">
        <f>D16/B16*100</f>
        <v>#DIV/0!</v>
      </c>
      <c r="F16" s="27"/>
      <c r="G16" s="29" t="e">
        <f>F16/B16*100</f>
        <v>#DIV/0!</v>
      </c>
      <c r="H16" s="27"/>
      <c r="I16" s="29" t="e">
        <f>H16/B16*100</f>
        <v>#DIV/0!</v>
      </c>
      <c r="J16" s="27"/>
      <c r="K16" s="29" t="e">
        <f>J16/B16*100</f>
        <v>#DIV/0!</v>
      </c>
      <c r="L16" s="27"/>
      <c r="M16" s="29" t="e">
        <f>L16/B16*100</f>
        <v>#DIV/0!</v>
      </c>
      <c r="N16" s="27"/>
      <c r="O16" s="29" t="e">
        <f>N16/B16*100</f>
        <v>#DIV/0!</v>
      </c>
      <c r="P16" s="27"/>
      <c r="Q16" s="29" t="e">
        <f>P16/B16*100</f>
        <v>#DIV/0!</v>
      </c>
      <c r="R16" s="27"/>
      <c r="S16" s="29" t="e">
        <f>R16/B16*100</f>
        <v>#DIV/0!</v>
      </c>
      <c r="T16" s="27"/>
      <c r="U16" s="29" t="e">
        <f>T16/B16*100</f>
        <v>#DIV/0!</v>
      </c>
      <c r="V16" s="27"/>
      <c r="W16" s="29" t="e">
        <f>V16/B16*100</f>
        <v>#DIV/0!</v>
      </c>
      <c r="X16" s="27"/>
      <c r="Y16" s="29" t="e">
        <f>X16/B16*100</f>
        <v>#DIV/0!</v>
      </c>
    </row>
    <row r="17" spans="1:25">
      <c r="A17" s="20">
        <v>14</v>
      </c>
      <c r="B17" s="27">
        <f>SUM(D17,F17,H17,J17,L17,N17)</f>
        <v>0</v>
      </c>
      <c r="C17" s="28">
        <v>100</v>
      </c>
      <c r="D17" s="27"/>
      <c r="E17" s="29" t="e">
        <f>D17/B17*100</f>
        <v>#DIV/0!</v>
      </c>
      <c r="F17" s="27"/>
      <c r="G17" s="29" t="e">
        <f>F17/B17*100</f>
        <v>#DIV/0!</v>
      </c>
      <c r="H17" s="27"/>
      <c r="I17" s="29" t="e">
        <f>H17/B17*100</f>
        <v>#DIV/0!</v>
      </c>
      <c r="J17" s="27"/>
      <c r="K17" s="29" t="e">
        <f>J17/B17*100</f>
        <v>#DIV/0!</v>
      </c>
      <c r="L17" s="27"/>
      <c r="M17" s="29" t="e">
        <f>L17/B17*100</f>
        <v>#DIV/0!</v>
      </c>
      <c r="N17" s="27"/>
      <c r="O17" s="29" t="e">
        <f>N17/B17*100</f>
        <v>#DIV/0!</v>
      </c>
      <c r="P17" s="27"/>
      <c r="Q17" s="29" t="e">
        <f>P17/B17*100</f>
        <v>#DIV/0!</v>
      </c>
      <c r="R17" s="27"/>
      <c r="S17" s="29" t="e">
        <f>R17/B17*100</f>
        <v>#DIV/0!</v>
      </c>
      <c r="T17" s="27"/>
      <c r="U17" s="29" t="e">
        <f>T17/B17*100</f>
        <v>#DIV/0!</v>
      </c>
      <c r="V17" s="27"/>
      <c r="W17" s="29" t="e">
        <f>V17/B17*100</f>
        <v>#DIV/0!</v>
      </c>
      <c r="X17" s="27"/>
      <c r="Y17" s="29" t="e">
        <f>X17/B17*100</f>
        <v>#DIV/0!</v>
      </c>
    </row>
    <row r="18" spans="1:25">
      <c r="A18" s="20">
        <v>15</v>
      </c>
      <c r="B18" s="27">
        <f>SUM(D18,F18,H18,J18,L18,N18)</f>
        <v>0</v>
      </c>
      <c r="C18" s="28">
        <v>100</v>
      </c>
      <c r="D18" s="27"/>
      <c r="E18" s="29" t="e">
        <f>D18/B18*100</f>
        <v>#DIV/0!</v>
      </c>
      <c r="F18" s="27"/>
      <c r="G18" s="29" t="e">
        <f>F18/B18*100</f>
        <v>#DIV/0!</v>
      </c>
      <c r="H18" s="27"/>
      <c r="I18" s="29" t="e">
        <f>H18/B18*100</f>
        <v>#DIV/0!</v>
      </c>
      <c r="J18" s="27"/>
      <c r="K18" s="29" t="e">
        <f>J18/B18*100</f>
        <v>#DIV/0!</v>
      </c>
      <c r="L18" s="27"/>
      <c r="M18" s="29" t="e">
        <f>L18/B18*100</f>
        <v>#DIV/0!</v>
      </c>
      <c r="N18" s="27"/>
      <c r="O18" s="29" t="e">
        <f>N18/B18*100</f>
        <v>#DIV/0!</v>
      </c>
      <c r="P18" s="27"/>
      <c r="Q18" s="29" t="e">
        <f>P18/B18*100</f>
        <v>#DIV/0!</v>
      </c>
      <c r="R18" s="27"/>
      <c r="S18" s="29" t="e">
        <f>R18/B18*100</f>
        <v>#DIV/0!</v>
      </c>
      <c r="T18" s="27"/>
      <c r="U18" s="29" t="e">
        <f>T18/B18*100</f>
        <v>#DIV/0!</v>
      </c>
      <c r="V18" s="27"/>
      <c r="W18" s="29" t="e">
        <f>V18/B18*100</f>
        <v>#DIV/0!</v>
      </c>
      <c r="X18" s="27"/>
      <c r="Y18" s="29" t="e">
        <f>X18/B18*100</f>
        <v>#DIV/0!</v>
      </c>
    </row>
    <row r="19" spans="1:25">
      <c r="A19" s="20">
        <v>16</v>
      </c>
      <c r="B19" s="27">
        <f>SUM(D19,F19,H19,J19,L19,N19)</f>
        <v>0</v>
      </c>
      <c r="C19" s="28">
        <v>100</v>
      </c>
      <c r="D19" s="27"/>
      <c r="E19" s="29" t="e">
        <f>D19/B19*100</f>
        <v>#DIV/0!</v>
      </c>
      <c r="F19" s="27"/>
      <c r="G19" s="29" t="e">
        <f>F19/B19*100</f>
        <v>#DIV/0!</v>
      </c>
      <c r="H19" s="27"/>
      <c r="I19" s="29" t="e">
        <f>H19/B19*100</f>
        <v>#DIV/0!</v>
      </c>
      <c r="J19" s="27"/>
      <c r="K19" s="29" t="e">
        <f>J19/B19*100</f>
        <v>#DIV/0!</v>
      </c>
      <c r="L19" s="27"/>
      <c r="M19" s="29" t="e">
        <f>L19/B19*100</f>
        <v>#DIV/0!</v>
      </c>
      <c r="N19" s="27"/>
      <c r="O19" s="29" t="e">
        <f>N19/B19*100</f>
        <v>#DIV/0!</v>
      </c>
      <c r="P19" s="27"/>
      <c r="Q19" s="29" t="e">
        <f>P19/B19*100</f>
        <v>#DIV/0!</v>
      </c>
      <c r="R19" s="27"/>
      <c r="S19" s="29" t="e">
        <f>R19/B19*100</f>
        <v>#DIV/0!</v>
      </c>
      <c r="T19" s="27"/>
      <c r="U19" s="29" t="e">
        <f>T19/B19*100</f>
        <v>#DIV/0!</v>
      </c>
      <c r="V19" s="27"/>
      <c r="W19" s="29" t="e">
        <f>V19/B19*100</f>
        <v>#DIV/0!</v>
      </c>
      <c r="X19" s="27"/>
      <c r="Y19" s="29" t="e">
        <f>X19/B19*100</f>
        <v>#DIV/0!</v>
      </c>
    </row>
    <row r="20" spans="1:25">
      <c r="A20" s="20">
        <v>17</v>
      </c>
      <c r="B20" s="27">
        <f>SUM(D20,F20,H20,J20,L20,N20,P20,R20,T20,V20,X20)</f>
        <v>40563313</v>
      </c>
      <c r="C20" s="28">
        <v>100</v>
      </c>
      <c r="D20" s="27">
        <v>254337</v>
      </c>
      <c r="E20" s="29">
        <f>D20/B20*100</f>
        <v>0.62701239417993304</v>
      </c>
      <c r="F20" s="27">
        <v>5921885</v>
      </c>
      <c r="G20" s="29">
        <f>F20/B20*100</f>
        <v>14.599115708324909</v>
      </c>
      <c r="H20" s="27">
        <v>9177174</v>
      </c>
      <c r="I20" s="29">
        <f>H20/B20*100</f>
        <v>22.624320651520748</v>
      </c>
      <c r="J20" s="27">
        <v>2308084</v>
      </c>
      <c r="K20" s="29">
        <f>J20/B20*100</f>
        <v>5.6900776324655737</v>
      </c>
      <c r="L20" s="27">
        <v>1211710</v>
      </c>
      <c r="M20" s="29">
        <f>L20/B20*100</f>
        <v>2.9872066909327648</v>
      </c>
      <c r="N20" s="27">
        <v>1627757</v>
      </c>
      <c r="O20" s="29">
        <f>N20/B20*100</f>
        <v>4.0128798158079446</v>
      </c>
      <c r="P20" s="27">
        <v>7018567</v>
      </c>
      <c r="Q20" s="29">
        <f>P20/B20*100</f>
        <v>17.302745956672723</v>
      </c>
      <c r="R20" s="27">
        <v>1073922</v>
      </c>
      <c r="S20" s="29">
        <f>R20/B20*100</f>
        <v>2.6475204330573292</v>
      </c>
      <c r="T20" s="27">
        <v>5955678</v>
      </c>
      <c r="U20" s="29">
        <f>T20/B20*100</f>
        <v>14.68242497845282</v>
      </c>
      <c r="V20" s="27">
        <v>5900514</v>
      </c>
      <c r="W20" s="29">
        <f>V20/B20*100</f>
        <v>14.546430169547541</v>
      </c>
      <c r="X20" s="27">
        <v>113685</v>
      </c>
      <c r="Y20" s="29">
        <f>X20/B20*100</f>
        <v>0.28026556903771643</v>
      </c>
    </row>
    <row r="21" spans="1:25" ht="14.25" thickBot="1">
      <c r="A21" s="21"/>
      <c r="B21" s="30"/>
      <c r="C21" s="30"/>
      <c r="D21" s="30"/>
      <c r="E21" s="30"/>
      <c r="F21" s="30"/>
      <c r="G21" s="30"/>
      <c r="H21" s="30"/>
      <c r="I21" s="30"/>
      <c r="J21" s="30"/>
      <c r="K21" s="30"/>
      <c r="L21" s="30"/>
      <c r="M21" s="30"/>
      <c r="N21" s="30"/>
      <c r="O21" s="30"/>
      <c r="P21" s="30"/>
      <c r="Q21" s="30"/>
      <c r="R21" s="30"/>
      <c r="S21" s="30"/>
      <c r="T21" s="30"/>
      <c r="U21" s="30"/>
      <c r="V21" s="30"/>
      <c r="W21" s="30"/>
      <c r="X21" s="30"/>
      <c r="Y21" s="30"/>
    </row>
    <row r="22" spans="1:25">
      <c r="A22" s="31" t="s">
        <v>11</v>
      </c>
      <c r="C22" s="10"/>
      <c r="D22" s="17"/>
      <c r="E22" s="11"/>
      <c r="F22" s="17"/>
      <c r="G22" s="17"/>
      <c r="H22" s="17"/>
      <c r="I22" s="17"/>
      <c r="J22" s="17"/>
      <c r="K22" s="17"/>
      <c r="L22" s="17"/>
      <c r="M22" s="17"/>
      <c r="N22" s="17"/>
      <c r="O22" s="17"/>
    </row>
    <row r="24" spans="1:25" ht="14.25" thickBot="1">
      <c r="A24" s="1" t="s">
        <v>23</v>
      </c>
      <c r="G24" s="2" t="s">
        <v>74</v>
      </c>
      <c r="Y24" s="19" t="s">
        <v>25</v>
      </c>
    </row>
    <row r="25" spans="1:25">
      <c r="A25" s="157" t="s">
        <v>1</v>
      </c>
      <c r="B25" s="155" t="s">
        <v>12</v>
      </c>
      <c r="C25" s="155"/>
      <c r="D25" s="155" t="s">
        <v>13</v>
      </c>
      <c r="E25" s="155"/>
      <c r="F25" s="155" t="s">
        <v>14</v>
      </c>
      <c r="G25" s="155"/>
      <c r="H25" s="155" t="s">
        <v>15</v>
      </c>
      <c r="I25" s="155"/>
      <c r="J25" s="155" t="s">
        <v>16</v>
      </c>
      <c r="K25" s="155"/>
      <c r="L25" s="155" t="s">
        <v>17</v>
      </c>
      <c r="M25" s="155"/>
      <c r="N25" s="155" t="s">
        <v>18</v>
      </c>
      <c r="O25" s="156"/>
      <c r="P25" s="155" t="s">
        <v>19</v>
      </c>
      <c r="Q25" s="156"/>
      <c r="R25" s="155" t="s">
        <v>20</v>
      </c>
      <c r="S25" s="156"/>
      <c r="T25" s="155" t="s">
        <v>21</v>
      </c>
      <c r="U25" s="156"/>
      <c r="V25" s="155" t="s">
        <v>22</v>
      </c>
      <c r="W25" s="156"/>
      <c r="X25" s="155" t="s">
        <v>10</v>
      </c>
      <c r="Y25" s="156"/>
    </row>
    <row r="26" spans="1:25">
      <c r="A26" s="158"/>
      <c r="B26" s="25" t="s">
        <v>3</v>
      </c>
      <c r="C26" s="25" t="s">
        <v>4</v>
      </c>
      <c r="D26" s="25" t="s">
        <v>3</v>
      </c>
      <c r="E26" s="25" t="s">
        <v>4</v>
      </c>
      <c r="F26" s="25" t="s">
        <v>3</v>
      </c>
      <c r="G26" s="25" t="s">
        <v>4</v>
      </c>
      <c r="H26" s="25" t="s">
        <v>3</v>
      </c>
      <c r="I26" s="25" t="s">
        <v>4</v>
      </c>
      <c r="J26" s="25" t="s">
        <v>3</v>
      </c>
      <c r="K26" s="25" t="s">
        <v>4</v>
      </c>
      <c r="L26" s="25" t="s">
        <v>3</v>
      </c>
      <c r="M26" s="25" t="s">
        <v>4</v>
      </c>
      <c r="N26" s="25" t="s">
        <v>3</v>
      </c>
      <c r="O26" s="26" t="s">
        <v>4</v>
      </c>
      <c r="P26" s="25" t="s">
        <v>3</v>
      </c>
      <c r="Q26" s="26" t="s">
        <v>4</v>
      </c>
      <c r="R26" s="25" t="s">
        <v>3</v>
      </c>
      <c r="S26" s="26" t="s">
        <v>4</v>
      </c>
      <c r="T26" s="25" t="s">
        <v>3</v>
      </c>
      <c r="U26" s="26" t="s">
        <v>4</v>
      </c>
      <c r="V26" s="25" t="s">
        <v>3</v>
      </c>
      <c r="W26" s="26" t="s">
        <v>4</v>
      </c>
      <c r="X26" s="25" t="s">
        <v>3</v>
      </c>
      <c r="Y26" s="26" t="s">
        <v>4</v>
      </c>
    </row>
    <row r="28" spans="1:25">
      <c r="A28" s="20" t="s">
        <v>86</v>
      </c>
      <c r="B28" s="27">
        <f>SUM(D28,F28,H28,J28,L28,N28)</f>
        <v>0</v>
      </c>
      <c r="C28" s="28">
        <v>100</v>
      </c>
      <c r="D28" s="27"/>
      <c r="E28" s="29" t="e">
        <f>D28/B28*100</f>
        <v>#DIV/0!</v>
      </c>
      <c r="F28" s="27"/>
      <c r="G28" s="29" t="e">
        <f>F28/B28*100</f>
        <v>#DIV/0!</v>
      </c>
      <c r="H28" s="27"/>
      <c r="I28" s="29" t="e">
        <f>H28/B28*100</f>
        <v>#DIV/0!</v>
      </c>
      <c r="J28" s="27"/>
      <c r="K28" s="29" t="e">
        <f>J28/B28*100</f>
        <v>#DIV/0!</v>
      </c>
      <c r="L28" s="27"/>
      <c r="M28" s="29" t="e">
        <f>L28/B28*100</f>
        <v>#DIV/0!</v>
      </c>
      <c r="N28" s="27"/>
      <c r="O28" s="29" t="e">
        <f>N28/B28*100</f>
        <v>#DIV/0!</v>
      </c>
      <c r="P28" s="27"/>
      <c r="Q28" s="29" t="e">
        <f>P28/B28*100</f>
        <v>#DIV/0!</v>
      </c>
      <c r="R28" s="27"/>
      <c r="S28" s="29" t="e">
        <f>R28/B28*100</f>
        <v>#DIV/0!</v>
      </c>
      <c r="T28" s="27"/>
      <c r="U28" s="29" t="e">
        <f>T28/B28*100</f>
        <v>#DIV/0!</v>
      </c>
      <c r="V28" s="27"/>
      <c r="W28" s="29" t="e">
        <f>V28/B28*100</f>
        <v>#DIV/0!</v>
      </c>
      <c r="X28" s="27"/>
      <c r="Y28" s="29" t="e">
        <f>X28/B28*100</f>
        <v>#DIV/0!</v>
      </c>
    </row>
    <row r="29" spans="1:25">
      <c r="A29" s="20">
        <v>14</v>
      </c>
      <c r="B29" s="27">
        <f>SUM(D29,F29,H29,J29,L29,N29)</f>
        <v>0</v>
      </c>
      <c r="C29" s="28">
        <v>100</v>
      </c>
      <c r="D29" s="27"/>
      <c r="E29" s="29" t="e">
        <f>D29/B29*100</f>
        <v>#DIV/0!</v>
      </c>
      <c r="F29" s="27"/>
      <c r="G29" s="29" t="e">
        <f>F29/B29*100</f>
        <v>#DIV/0!</v>
      </c>
      <c r="H29" s="27"/>
      <c r="I29" s="29" t="e">
        <f>H29/B29*100</f>
        <v>#DIV/0!</v>
      </c>
      <c r="J29" s="27"/>
      <c r="K29" s="29" t="e">
        <f>J29/B29*100</f>
        <v>#DIV/0!</v>
      </c>
      <c r="L29" s="27"/>
      <c r="M29" s="29" t="e">
        <f>L29/B29*100</f>
        <v>#DIV/0!</v>
      </c>
      <c r="N29" s="27"/>
      <c r="O29" s="29" t="e">
        <f>N29/B29*100</f>
        <v>#DIV/0!</v>
      </c>
      <c r="P29" s="27"/>
      <c r="Q29" s="29" t="e">
        <f>P29/B29*100</f>
        <v>#DIV/0!</v>
      </c>
      <c r="R29" s="27"/>
      <c r="S29" s="29" t="e">
        <f>R29/B29*100</f>
        <v>#DIV/0!</v>
      </c>
      <c r="T29" s="27"/>
      <c r="U29" s="29" t="e">
        <f>T29/B29*100</f>
        <v>#DIV/0!</v>
      </c>
      <c r="V29" s="27"/>
      <c r="W29" s="29" t="e">
        <f>V29/B29*100</f>
        <v>#DIV/0!</v>
      </c>
      <c r="X29" s="27"/>
      <c r="Y29" s="29" t="e">
        <f>X29/B29*100</f>
        <v>#DIV/0!</v>
      </c>
    </row>
    <row r="30" spans="1:25">
      <c r="A30" s="20">
        <v>15</v>
      </c>
      <c r="B30" s="27">
        <f>SUM(D30,F30,H30,J30,L30,N30)</f>
        <v>0</v>
      </c>
      <c r="C30" s="28">
        <v>100</v>
      </c>
      <c r="D30" s="27"/>
      <c r="E30" s="29" t="e">
        <f>D30/B30*100</f>
        <v>#DIV/0!</v>
      </c>
      <c r="F30" s="27"/>
      <c r="G30" s="29" t="e">
        <f>F30/B30*100</f>
        <v>#DIV/0!</v>
      </c>
      <c r="H30" s="27"/>
      <c r="I30" s="29" t="e">
        <f>H30/B30*100</f>
        <v>#DIV/0!</v>
      </c>
      <c r="J30" s="27"/>
      <c r="K30" s="29" t="e">
        <f>J30/B30*100</f>
        <v>#DIV/0!</v>
      </c>
      <c r="L30" s="27"/>
      <c r="M30" s="29" t="e">
        <f>L30/B30*100</f>
        <v>#DIV/0!</v>
      </c>
      <c r="N30" s="27"/>
      <c r="O30" s="29" t="e">
        <f>N30/B30*100</f>
        <v>#DIV/0!</v>
      </c>
      <c r="P30" s="27"/>
      <c r="Q30" s="29" t="e">
        <f>P30/B30*100</f>
        <v>#DIV/0!</v>
      </c>
      <c r="R30" s="27"/>
      <c r="S30" s="29" t="e">
        <f>R30/B30*100</f>
        <v>#DIV/0!</v>
      </c>
      <c r="T30" s="27"/>
      <c r="U30" s="29" t="e">
        <f>T30/B30*100</f>
        <v>#DIV/0!</v>
      </c>
      <c r="V30" s="27"/>
      <c r="W30" s="29" t="e">
        <f>V30/B30*100</f>
        <v>#DIV/0!</v>
      </c>
      <c r="X30" s="27"/>
      <c r="Y30" s="29" t="e">
        <f>X30/B30*100</f>
        <v>#DIV/0!</v>
      </c>
    </row>
    <row r="31" spans="1:25">
      <c r="A31" s="20">
        <v>16</v>
      </c>
      <c r="B31" s="27">
        <f>SUM(D31,F31,H31,J31,L31,N31)</f>
        <v>0</v>
      </c>
      <c r="C31" s="28">
        <v>100</v>
      </c>
      <c r="D31" s="27"/>
      <c r="E31" s="29" t="e">
        <f>D31/B31*100</f>
        <v>#DIV/0!</v>
      </c>
      <c r="F31" s="27"/>
      <c r="G31" s="29" t="e">
        <f>F31/B31*100</f>
        <v>#DIV/0!</v>
      </c>
      <c r="H31" s="27"/>
      <c r="I31" s="29" t="e">
        <f>H31/B31*100</f>
        <v>#DIV/0!</v>
      </c>
      <c r="J31" s="27"/>
      <c r="K31" s="29" t="e">
        <f>J31/B31*100</f>
        <v>#DIV/0!</v>
      </c>
      <c r="L31" s="27"/>
      <c r="M31" s="29" t="e">
        <f>L31/B31*100</f>
        <v>#DIV/0!</v>
      </c>
      <c r="N31" s="27"/>
      <c r="O31" s="29" t="e">
        <f>N31/B31*100</f>
        <v>#DIV/0!</v>
      </c>
      <c r="P31" s="27"/>
      <c r="Q31" s="29" t="e">
        <f>P31/B31*100</f>
        <v>#DIV/0!</v>
      </c>
      <c r="R31" s="27"/>
      <c r="S31" s="29" t="e">
        <f>R31/B31*100</f>
        <v>#DIV/0!</v>
      </c>
      <c r="T31" s="27"/>
      <c r="U31" s="29" t="e">
        <f>T31/B31*100</f>
        <v>#DIV/0!</v>
      </c>
      <c r="V31" s="27"/>
      <c r="W31" s="29" t="e">
        <f>V31/B31*100</f>
        <v>#DIV/0!</v>
      </c>
      <c r="X31" s="27"/>
      <c r="Y31" s="29" t="e">
        <f>X31/B31*100</f>
        <v>#DIV/0!</v>
      </c>
    </row>
    <row r="32" spans="1:25" ht="14.25" thickBot="1">
      <c r="A32" s="21"/>
      <c r="B32" s="30"/>
      <c r="C32" s="30"/>
      <c r="D32" s="30"/>
      <c r="E32" s="30"/>
      <c r="F32" s="30"/>
      <c r="G32" s="30"/>
      <c r="H32" s="30"/>
      <c r="I32" s="30"/>
      <c r="J32" s="30"/>
      <c r="K32" s="30"/>
      <c r="L32" s="30"/>
      <c r="M32" s="30"/>
      <c r="N32" s="30"/>
      <c r="O32" s="30"/>
      <c r="P32" s="30"/>
      <c r="Q32" s="30"/>
      <c r="R32" s="30"/>
      <c r="S32" s="30"/>
      <c r="T32" s="30"/>
      <c r="U32" s="30"/>
      <c r="V32" s="30"/>
      <c r="W32" s="30"/>
      <c r="X32" s="30"/>
      <c r="Y32" s="30"/>
    </row>
    <row r="33" spans="1:25">
      <c r="A33" s="31" t="s">
        <v>11</v>
      </c>
      <c r="C33" s="10"/>
      <c r="D33" s="17"/>
      <c r="E33" s="11"/>
      <c r="F33" s="17"/>
      <c r="G33" s="17"/>
      <c r="H33" s="17"/>
      <c r="I33" s="17"/>
      <c r="J33" s="17"/>
      <c r="K33" s="17"/>
      <c r="L33" s="17"/>
      <c r="M33" s="17"/>
      <c r="N33" s="17"/>
      <c r="O33" s="17"/>
    </row>
    <row r="35" spans="1:25" ht="14.25" thickBot="1">
      <c r="A35" s="1" t="s">
        <v>23</v>
      </c>
      <c r="G35" s="2" t="s">
        <v>57</v>
      </c>
      <c r="Y35" s="19" t="s">
        <v>25</v>
      </c>
    </row>
    <row r="36" spans="1:25">
      <c r="A36" s="157" t="s">
        <v>1</v>
      </c>
      <c r="B36" s="155" t="s">
        <v>12</v>
      </c>
      <c r="C36" s="155"/>
      <c r="D36" s="155" t="s">
        <v>13</v>
      </c>
      <c r="E36" s="155"/>
      <c r="F36" s="155" t="s">
        <v>14</v>
      </c>
      <c r="G36" s="155"/>
      <c r="H36" s="155" t="s">
        <v>15</v>
      </c>
      <c r="I36" s="155"/>
      <c r="J36" s="155" t="s">
        <v>16</v>
      </c>
      <c r="K36" s="155"/>
      <c r="L36" s="155" t="s">
        <v>17</v>
      </c>
      <c r="M36" s="155"/>
      <c r="N36" s="155" t="s">
        <v>18</v>
      </c>
      <c r="O36" s="156"/>
      <c r="P36" s="155" t="s">
        <v>19</v>
      </c>
      <c r="Q36" s="156"/>
      <c r="R36" s="155" t="s">
        <v>20</v>
      </c>
      <c r="S36" s="156"/>
      <c r="T36" s="155" t="s">
        <v>21</v>
      </c>
      <c r="U36" s="156"/>
      <c r="V36" s="155" t="s">
        <v>22</v>
      </c>
      <c r="W36" s="156"/>
      <c r="X36" s="155" t="s">
        <v>10</v>
      </c>
      <c r="Y36" s="156"/>
    </row>
    <row r="37" spans="1:25">
      <c r="A37" s="158"/>
      <c r="B37" s="25" t="s">
        <v>3</v>
      </c>
      <c r="C37" s="25" t="s">
        <v>4</v>
      </c>
      <c r="D37" s="25" t="s">
        <v>3</v>
      </c>
      <c r="E37" s="25" t="s">
        <v>4</v>
      </c>
      <c r="F37" s="25" t="s">
        <v>3</v>
      </c>
      <c r="G37" s="25" t="s">
        <v>4</v>
      </c>
      <c r="H37" s="25" t="s">
        <v>3</v>
      </c>
      <c r="I37" s="25" t="s">
        <v>4</v>
      </c>
      <c r="J37" s="25" t="s">
        <v>3</v>
      </c>
      <c r="K37" s="25" t="s">
        <v>4</v>
      </c>
      <c r="L37" s="25" t="s">
        <v>3</v>
      </c>
      <c r="M37" s="25" t="s">
        <v>4</v>
      </c>
      <c r="N37" s="25" t="s">
        <v>3</v>
      </c>
      <c r="O37" s="26" t="s">
        <v>4</v>
      </c>
      <c r="P37" s="25" t="s">
        <v>3</v>
      </c>
      <c r="Q37" s="26" t="s">
        <v>4</v>
      </c>
      <c r="R37" s="25" t="s">
        <v>3</v>
      </c>
      <c r="S37" s="26" t="s">
        <v>4</v>
      </c>
      <c r="T37" s="25" t="s">
        <v>3</v>
      </c>
      <c r="U37" s="26" t="s">
        <v>4</v>
      </c>
      <c r="V37" s="25" t="s">
        <v>3</v>
      </c>
      <c r="W37" s="26" t="s">
        <v>4</v>
      </c>
      <c r="X37" s="25" t="s">
        <v>3</v>
      </c>
      <c r="Y37" s="26" t="s">
        <v>4</v>
      </c>
    </row>
    <row r="39" spans="1:25">
      <c r="A39" s="20" t="s">
        <v>86</v>
      </c>
      <c r="B39" s="27">
        <f>SUM(D39,F39,H39,J39,L39,N39)</f>
        <v>0</v>
      </c>
      <c r="C39" s="28">
        <v>100</v>
      </c>
      <c r="D39" s="27"/>
      <c r="E39" s="29" t="e">
        <f>D39/B39*100</f>
        <v>#DIV/0!</v>
      </c>
      <c r="F39" s="27"/>
      <c r="G39" s="29" t="e">
        <f>F39/B39*100</f>
        <v>#DIV/0!</v>
      </c>
      <c r="H39" s="27"/>
      <c r="I39" s="29" t="e">
        <f>H39/B39*100</f>
        <v>#DIV/0!</v>
      </c>
      <c r="J39" s="27"/>
      <c r="K39" s="29" t="e">
        <f>J39/B39*100</f>
        <v>#DIV/0!</v>
      </c>
      <c r="L39" s="27"/>
      <c r="M39" s="29" t="e">
        <f>L39/B39*100</f>
        <v>#DIV/0!</v>
      </c>
      <c r="N39" s="27"/>
      <c r="O39" s="29" t="e">
        <f>N39/B39*100</f>
        <v>#DIV/0!</v>
      </c>
      <c r="P39" s="27"/>
      <c r="Q39" s="29" t="e">
        <f>P39/B39*100</f>
        <v>#DIV/0!</v>
      </c>
      <c r="R39" s="27"/>
      <c r="S39" s="29" t="e">
        <f>R39/B39*100</f>
        <v>#DIV/0!</v>
      </c>
      <c r="T39" s="27"/>
      <c r="U39" s="29" t="e">
        <f>T39/B39*100</f>
        <v>#DIV/0!</v>
      </c>
      <c r="V39" s="27"/>
      <c r="W39" s="29" t="e">
        <f>V39/B39*100</f>
        <v>#DIV/0!</v>
      </c>
      <c r="X39" s="27"/>
      <c r="Y39" s="29" t="e">
        <f>X39/B39*100</f>
        <v>#DIV/0!</v>
      </c>
    </row>
    <row r="40" spans="1:25">
      <c r="A40" s="20">
        <v>14</v>
      </c>
      <c r="B40" s="27">
        <f>SUM(D40,F40,H40,J40,L40,N40)</f>
        <v>0</v>
      </c>
      <c r="C40" s="28">
        <v>100</v>
      </c>
      <c r="D40" s="27"/>
      <c r="E40" s="29" t="e">
        <f>D40/B40*100</f>
        <v>#DIV/0!</v>
      </c>
      <c r="F40" s="27"/>
      <c r="G40" s="29" t="e">
        <f>F40/B40*100</f>
        <v>#DIV/0!</v>
      </c>
      <c r="H40" s="27"/>
      <c r="I40" s="29" t="e">
        <f>H40/B40*100</f>
        <v>#DIV/0!</v>
      </c>
      <c r="J40" s="27"/>
      <c r="K40" s="29" t="e">
        <f>J40/B40*100</f>
        <v>#DIV/0!</v>
      </c>
      <c r="L40" s="27"/>
      <c r="M40" s="29" t="e">
        <f>L40/B40*100</f>
        <v>#DIV/0!</v>
      </c>
      <c r="N40" s="27"/>
      <c r="O40" s="29" t="e">
        <f>N40/B40*100</f>
        <v>#DIV/0!</v>
      </c>
      <c r="P40" s="27"/>
      <c r="Q40" s="29" t="e">
        <f>P40/B40*100</f>
        <v>#DIV/0!</v>
      </c>
      <c r="R40" s="27"/>
      <c r="S40" s="29" t="e">
        <f>R40/B40*100</f>
        <v>#DIV/0!</v>
      </c>
      <c r="T40" s="27"/>
      <c r="U40" s="29" t="e">
        <f>T40/B40*100</f>
        <v>#DIV/0!</v>
      </c>
      <c r="V40" s="27"/>
      <c r="W40" s="29" t="e">
        <f>V40/B40*100</f>
        <v>#DIV/0!</v>
      </c>
      <c r="X40" s="27"/>
      <c r="Y40" s="29" t="e">
        <f>X40/B40*100</f>
        <v>#DIV/0!</v>
      </c>
    </row>
    <row r="41" spans="1:25">
      <c r="A41" s="20">
        <v>15</v>
      </c>
      <c r="B41" s="27">
        <f>SUM(D41,F41,H41,J41,L41,N41)</f>
        <v>0</v>
      </c>
      <c r="C41" s="28">
        <v>100</v>
      </c>
      <c r="D41" s="27"/>
      <c r="E41" s="29" t="e">
        <f>D41/B41*100</f>
        <v>#DIV/0!</v>
      </c>
      <c r="F41" s="27"/>
      <c r="G41" s="29" t="e">
        <f>F41/B41*100</f>
        <v>#DIV/0!</v>
      </c>
      <c r="H41" s="27"/>
      <c r="I41" s="29" t="e">
        <f>H41/B41*100</f>
        <v>#DIV/0!</v>
      </c>
      <c r="J41" s="27"/>
      <c r="K41" s="29" t="e">
        <f>J41/B41*100</f>
        <v>#DIV/0!</v>
      </c>
      <c r="L41" s="27"/>
      <c r="M41" s="29" t="e">
        <f>L41/B41*100</f>
        <v>#DIV/0!</v>
      </c>
      <c r="N41" s="27"/>
      <c r="O41" s="29" t="e">
        <f>N41/B41*100</f>
        <v>#DIV/0!</v>
      </c>
      <c r="P41" s="27"/>
      <c r="Q41" s="29" t="e">
        <f>P41/B41*100</f>
        <v>#DIV/0!</v>
      </c>
      <c r="R41" s="27"/>
      <c r="S41" s="29" t="e">
        <f>R41/B41*100</f>
        <v>#DIV/0!</v>
      </c>
      <c r="T41" s="27"/>
      <c r="U41" s="29" t="e">
        <f>T41/B41*100</f>
        <v>#DIV/0!</v>
      </c>
      <c r="V41" s="27"/>
      <c r="W41" s="29" t="e">
        <f>V41/B41*100</f>
        <v>#DIV/0!</v>
      </c>
      <c r="X41" s="27"/>
      <c r="Y41" s="29" t="e">
        <f>X41/B41*100</f>
        <v>#DIV/0!</v>
      </c>
    </row>
    <row r="42" spans="1:25">
      <c r="A42" s="20">
        <v>16</v>
      </c>
      <c r="B42" s="27">
        <f>SUM(D42,F42,H42,J42,L42,N42)</f>
        <v>0</v>
      </c>
      <c r="C42" s="28">
        <v>100</v>
      </c>
      <c r="D42" s="27"/>
      <c r="E42" s="29" t="e">
        <f>D42/B42*100</f>
        <v>#DIV/0!</v>
      </c>
      <c r="F42" s="27"/>
      <c r="G42" s="29" t="e">
        <f>F42/B42*100</f>
        <v>#DIV/0!</v>
      </c>
      <c r="H42" s="27"/>
      <c r="I42" s="29" t="e">
        <f>H42/B42*100</f>
        <v>#DIV/0!</v>
      </c>
      <c r="J42" s="27"/>
      <c r="K42" s="29" t="e">
        <f>J42/B42*100</f>
        <v>#DIV/0!</v>
      </c>
      <c r="L42" s="27"/>
      <c r="M42" s="29" t="e">
        <f>L42/B42*100</f>
        <v>#DIV/0!</v>
      </c>
      <c r="N42" s="27"/>
      <c r="O42" s="29" t="e">
        <f>N42/B42*100</f>
        <v>#DIV/0!</v>
      </c>
      <c r="P42" s="27"/>
      <c r="Q42" s="29" t="e">
        <f>P42/B42*100</f>
        <v>#DIV/0!</v>
      </c>
      <c r="R42" s="27"/>
      <c r="S42" s="29" t="e">
        <f>R42/B42*100</f>
        <v>#DIV/0!</v>
      </c>
      <c r="T42" s="27"/>
      <c r="U42" s="29" t="e">
        <f>T42/B42*100</f>
        <v>#DIV/0!</v>
      </c>
      <c r="V42" s="27"/>
      <c r="W42" s="29" t="e">
        <f>V42/B42*100</f>
        <v>#DIV/0!</v>
      </c>
      <c r="X42" s="27"/>
      <c r="Y42" s="29" t="e">
        <f>X42/B42*100</f>
        <v>#DIV/0!</v>
      </c>
    </row>
    <row r="43" spans="1:25" ht="14.25" thickBot="1">
      <c r="A43" s="21"/>
      <c r="B43" s="30"/>
      <c r="C43" s="30"/>
      <c r="D43" s="30"/>
      <c r="E43" s="30"/>
      <c r="F43" s="30"/>
      <c r="G43" s="30"/>
      <c r="H43" s="30"/>
      <c r="I43" s="30"/>
      <c r="J43" s="30"/>
      <c r="K43" s="30"/>
      <c r="L43" s="30"/>
      <c r="M43" s="30"/>
      <c r="N43" s="30"/>
      <c r="O43" s="30"/>
      <c r="P43" s="30"/>
      <c r="Q43" s="30"/>
      <c r="R43" s="30"/>
      <c r="S43" s="30"/>
      <c r="T43" s="30"/>
      <c r="U43" s="30"/>
      <c r="V43" s="30"/>
      <c r="W43" s="30"/>
      <c r="X43" s="30"/>
      <c r="Y43" s="30"/>
    </row>
    <row r="44" spans="1:25">
      <c r="A44" s="31" t="s">
        <v>11</v>
      </c>
      <c r="C44" s="10"/>
      <c r="D44" s="17"/>
      <c r="E44" s="11"/>
      <c r="F44" s="17"/>
      <c r="G44" s="17"/>
      <c r="H44" s="17"/>
      <c r="I44" s="17"/>
      <c r="J44" s="17"/>
      <c r="K44" s="17"/>
      <c r="L44" s="17"/>
      <c r="M44" s="17"/>
      <c r="N44" s="17"/>
      <c r="O44" s="17"/>
    </row>
    <row r="46" spans="1:25" ht="14.25" thickBot="1">
      <c r="A46" s="1" t="s">
        <v>23</v>
      </c>
      <c r="G46" s="2" t="s">
        <v>58</v>
      </c>
      <c r="Y46" s="19" t="s">
        <v>25</v>
      </c>
    </row>
    <row r="47" spans="1:25">
      <c r="A47" s="157" t="s">
        <v>1</v>
      </c>
      <c r="B47" s="155" t="s">
        <v>12</v>
      </c>
      <c r="C47" s="155"/>
      <c r="D47" s="155" t="s">
        <v>13</v>
      </c>
      <c r="E47" s="155"/>
      <c r="F47" s="155" t="s">
        <v>14</v>
      </c>
      <c r="G47" s="155"/>
      <c r="H47" s="155" t="s">
        <v>15</v>
      </c>
      <c r="I47" s="155"/>
      <c r="J47" s="155" t="s">
        <v>16</v>
      </c>
      <c r="K47" s="155"/>
      <c r="L47" s="155" t="s">
        <v>17</v>
      </c>
      <c r="M47" s="155"/>
      <c r="N47" s="155" t="s">
        <v>18</v>
      </c>
      <c r="O47" s="156"/>
      <c r="P47" s="155" t="s">
        <v>19</v>
      </c>
      <c r="Q47" s="156"/>
      <c r="R47" s="155" t="s">
        <v>20</v>
      </c>
      <c r="S47" s="156"/>
      <c r="T47" s="155" t="s">
        <v>21</v>
      </c>
      <c r="U47" s="156"/>
      <c r="V47" s="155" t="s">
        <v>22</v>
      </c>
      <c r="W47" s="156"/>
      <c r="X47" s="155" t="s">
        <v>10</v>
      </c>
      <c r="Y47" s="156"/>
    </row>
    <row r="48" spans="1:25">
      <c r="A48" s="158"/>
      <c r="B48" s="25" t="s">
        <v>3</v>
      </c>
      <c r="C48" s="25" t="s">
        <v>4</v>
      </c>
      <c r="D48" s="25" t="s">
        <v>3</v>
      </c>
      <c r="E48" s="25" t="s">
        <v>4</v>
      </c>
      <c r="F48" s="25" t="s">
        <v>3</v>
      </c>
      <c r="G48" s="25" t="s">
        <v>4</v>
      </c>
      <c r="H48" s="25" t="s">
        <v>3</v>
      </c>
      <c r="I48" s="25" t="s">
        <v>4</v>
      </c>
      <c r="J48" s="25" t="s">
        <v>3</v>
      </c>
      <c r="K48" s="25" t="s">
        <v>4</v>
      </c>
      <c r="L48" s="25" t="s">
        <v>3</v>
      </c>
      <c r="M48" s="25" t="s">
        <v>4</v>
      </c>
      <c r="N48" s="25" t="s">
        <v>3</v>
      </c>
      <c r="O48" s="26" t="s">
        <v>4</v>
      </c>
      <c r="P48" s="25" t="s">
        <v>3</v>
      </c>
      <c r="Q48" s="26" t="s">
        <v>4</v>
      </c>
      <c r="R48" s="25" t="s">
        <v>3</v>
      </c>
      <c r="S48" s="26" t="s">
        <v>4</v>
      </c>
      <c r="T48" s="25" t="s">
        <v>3</v>
      </c>
      <c r="U48" s="26" t="s">
        <v>4</v>
      </c>
      <c r="V48" s="25" t="s">
        <v>3</v>
      </c>
      <c r="W48" s="26" t="s">
        <v>4</v>
      </c>
      <c r="X48" s="25" t="s">
        <v>3</v>
      </c>
      <c r="Y48" s="26" t="s">
        <v>4</v>
      </c>
    </row>
    <row r="50" spans="1:25">
      <c r="A50" s="20" t="s">
        <v>86</v>
      </c>
      <c r="B50" s="27">
        <f>SUM(D50,F50,H50,J50,L50,N50)</f>
        <v>0</v>
      </c>
      <c r="C50" s="28">
        <v>100</v>
      </c>
      <c r="D50" s="27"/>
      <c r="E50" s="29" t="e">
        <f>D50/B50*100</f>
        <v>#DIV/0!</v>
      </c>
      <c r="F50" s="27"/>
      <c r="G50" s="29" t="e">
        <f>F50/B50*100</f>
        <v>#DIV/0!</v>
      </c>
      <c r="H50" s="27"/>
      <c r="I50" s="29" t="e">
        <f>H50/B50*100</f>
        <v>#DIV/0!</v>
      </c>
      <c r="J50" s="27"/>
      <c r="K50" s="29" t="e">
        <f>J50/B50*100</f>
        <v>#DIV/0!</v>
      </c>
      <c r="L50" s="27"/>
      <c r="M50" s="29" t="e">
        <f>L50/B50*100</f>
        <v>#DIV/0!</v>
      </c>
      <c r="N50" s="27"/>
      <c r="O50" s="29" t="e">
        <f>N50/B50*100</f>
        <v>#DIV/0!</v>
      </c>
      <c r="P50" s="27"/>
      <c r="Q50" s="29" t="e">
        <f>P50/B50*100</f>
        <v>#DIV/0!</v>
      </c>
      <c r="R50" s="27"/>
      <c r="S50" s="29" t="e">
        <f>R50/B50*100</f>
        <v>#DIV/0!</v>
      </c>
      <c r="T50" s="27"/>
      <c r="U50" s="29" t="e">
        <f>T50/B50*100</f>
        <v>#DIV/0!</v>
      </c>
      <c r="V50" s="27"/>
      <c r="W50" s="29" t="e">
        <f>V50/B50*100</f>
        <v>#DIV/0!</v>
      </c>
      <c r="X50" s="27"/>
      <c r="Y50" s="29" t="e">
        <f>X50/B50*100</f>
        <v>#DIV/0!</v>
      </c>
    </row>
    <row r="51" spans="1:25">
      <c r="A51" s="20">
        <v>14</v>
      </c>
      <c r="B51" s="27">
        <f>SUM(D51,F51,H51,J51,L51,N51)</f>
        <v>0</v>
      </c>
      <c r="C51" s="28">
        <v>100</v>
      </c>
      <c r="D51" s="27"/>
      <c r="E51" s="29" t="e">
        <f>D51/B51*100</f>
        <v>#DIV/0!</v>
      </c>
      <c r="F51" s="27"/>
      <c r="G51" s="29" t="e">
        <f>F51/B51*100</f>
        <v>#DIV/0!</v>
      </c>
      <c r="H51" s="27"/>
      <c r="I51" s="29" t="e">
        <f>H51/B51*100</f>
        <v>#DIV/0!</v>
      </c>
      <c r="J51" s="27"/>
      <c r="K51" s="29" t="e">
        <f>J51/B51*100</f>
        <v>#DIV/0!</v>
      </c>
      <c r="L51" s="27"/>
      <c r="M51" s="29" t="e">
        <f>L51/B51*100</f>
        <v>#DIV/0!</v>
      </c>
      <c r="N51" s="27"/>
      <c r="O51" s="29" t="e">
        <f>N51/B51*100</f>
        <v>#DIV/0!</v>
      </c>
      <c r="P51" s="27"/>
      <c r="Q51" s="29" t="e">
        <f>P51/B51*100</f>
        <v>#DIV/0!</v>
      </c>
      <c r="R51" s="27"/>
      <c r="S51" s="29" t="e">
        <f>R51/B51*100</f>
        <v>#DIV/0!</v>
      </c>
      <c r="T51" s="27"/>
      <c r="U51" s="29" t="e">
        <f>T51/B51*100</f>
        <v>#DIV/0!</v>
      </c>
      <c r="V51" s="27"/>
      <c r="W51" s="29" t="e">
        <f>V51/B51*100</f>
        <v>#DIV/0!</v>
      </c>
      <c r="X51" s="27"/>
      <c r="Y51" s="29" t="e">
        <f>X51/B51*100</f>
        <v>#DIV/0!</v>
      </c>
    </row>
    <row r="52" spans="1:25">
      <c r="A52" s="20">
        <v>15</v>
      </c>
      <c r="B52" s="27">
        <f>SUM(D52,F52,H52,J52,L52,N52)</f>
        <v>0</v>
      </c>
      <c r="C52" s="28">
        <v>100</v>
      </c>
      <c r="D52" s="27"/>
      <c r="E52" s="29" t="e">
        <f>D52/B52*100</f>
        <v>#DIV/0!</v>
      </c>
      <c r="F52" s="27"/>
      <c r="G52" s="29" t="e">
        <f>F52/B52*100</f>
        <v>#DIV/0!</v>
      </c>
      <c r="H52" s="27"/>
      <c r="I52" s="29" t="e">
        <f>H52/B52*100</f>
        <v>#DIV/0!</v>
      </c>
      <c r="J52" s="27"/>
      <c r="K52" s="29" t="e">
        <f>J52/B52*100</f>
        <v>#DIV/0!</v>
      </c>
      <c r="L52" s="27"/>
      <c r="M52" s="29" t="e">
        <f>L52/B52*100</f>
        <v>#DIV/0!</v>
      </c>
      <c r="N52" s="27"/>
      <c r="O52" s="29" t="e">
        <f>N52/B52*100</f>
        <v>#DIV/0!</v>
      </c>
      <c r="P52" s="27"/>
      <c r="Q52" s="29" t="e">
        <f>P52/B52*100</f>
        <v>#DIV/0!</v>
      </c>
      <c r="R52" s="27"/>
      <c r="S52" s="29" t="e">
        <f>R52/B52*100</f>
        <v>#DIV/0!</v>
      </c>
      <c r="T52" s="27"/>
      <c r="U52" s="29" t="e">
        <f>T52/B52*100</f>
        <v>#DIV/0!</v>
      </c>
      <c r="V52" s="27"/>
      <c r="W52" s="29" t="e">
        <f>V52/B52*100</f>
        <v>#DIV/0!</v>
      </c>
      <c r="X52" s="27"/>
      <c r="Y52" s="29" t="e">
        <f>X52/B52*100</f>
        <v>#DIV/0!</v>
      </c>
    </row>
    <row r="53" spans="1:25">
      <c r="A53" s="20">
        <v>16</v>
      </c>
      <c r="B53" s="27">
        <f>SUM(D53,F53,H53,J53,L53,N53)</f>
        <v>0</v>
      </c>
      <c r="C53" s="28">
        <v>100</v>
      </c>
      <c r="D53" s="27"/>
      <c r="E53" s="29" t="e">
        <f>D53/B53*100</f>
        <v>#DIV/0!</v>
      </c>
      <c r="F53" s="27"/>
      <c r="G53" s="29" t="e">
        <f>F53/B53*100</f>
        <v>#DIV/0!</v>
      </c>
      <c r="H53" s="27"/>
      <c r="I53" s="29" t="e">
        <f>H53/B53*100</f>
        <v>#DIV/0!</v>
      </c>
      <c r="J53" s="27"/>
      <c r="K53" s="29" t="e">
        <f>J53/B53*100</f>
        <v>#DIV/0!</v>
      </c>
      <c r="L53" s="27"/>
      <c r="M53" s="29" t="e">
        <f>L53/B53*100</f>
        <v>#DIV/0!</v>
      </c>
      <c r="N53" s="27"/>
      <c r="O53" s="29" t="e">
        <f>N53/B53*100</f>
        <v>#DIV/0!</v>
      </c>
      <c r="P53" s="27"/>
      <c r="Q53" s="29" t="e">
        <f>P53/B53*100</f>
        <v>#DIV/0!</v>
      </c>
      <c r="R53" s="27"/>
      <c r="S53" s="29" t="e">
        <f>R53/B53*100</f>
        <v>#DIV/0!</v>
      </c>
      <c r="T53" s="27"/>
      <c r="U53" s="29" t="e">
        <f>T53/B53*100</f>
        <v>#DIV/0!</v>
      </c>
      <c r="V53" s="27"/>
      <c r="W53" s="29" t="e">
        <f>V53/B53*100</f>
        <v>#DIV/0!</v>
      </c>
      <c r="X53" s="27"/>
      <c r="Y53" s="29" t="e">
        <f>X53/B53*100</f>
        <v>#DIV/0!</v>
      </c>
    </row>
    <row r="54" spans="1:25" ht="14.25" thickBot="1">
      <c r="A54" s="21"/>
      <c r="B54" s="30"/>
      <c r="C54" s="30"/>
      <c r="D54" s="30"/>
      <c r="E54" s="30"/>
      <c r="F54" s="30"/>
      <c r="G54" s="30"/>
      <c r="H54" s="30"/>
      <c r="I54" s="30"/>
      <c r="J54" s="30"/>
      <c r="K54" s="30"/>
      <c r="L54" s="30"/>
      <c r="M54" s="30"/>
      <c r="N54" s="30"/>
      <c r="O54" s="30"/>
      <c r="P54" s="30"/>
      <c r="Q54" s="30"/>
      <c r="R54" s="30"/>
      <c r="S54" s="30"/>
      <c r="T54" s="30"/>
      <c r="U54" s="30"/>
      <c r="V54" s="30"/>
      <c r="W54" s="30"/>
      <c r="X54" s="30"/>
      <c r="Y54" s="30"/>
    </row>
    <row r="55" spans="1:25">
      <c r="A55" s="31" t="s">
        <v>11</v>
      </c>
      <c r="C55" s="10"/>
      <c r="D55" s="17"/>
      <c r="E55" s="11"/>
      <c r="F55" s="17"/>
      <c r="G55" s="17"/>
      <c r="H55" s="17"/>
      <c r="I55" s="17"/>
      <c r="J55" s="17"/>
      <c r="K55" s="17"/>
      <c r="L55" s="17"/>
      <c r="M55" s="17"/>
      <c r="N55" s="17"/>
      <c r="O55" s="17"/>
    </row>
  </sheetData>
  <mergeCells count="65">
    <mergeCell ref="R47:S47"/>
    <mergeCell ref="T47:U47"/>
    <mergeCell ref="V47:W47"/>
    <mergeCell ref="X47:Y47"/>
    <mergeCell ref="X36:Y36"/>
    <mergeCell ref="A47:A48"/>
    <mergeCell ref="B47:C47"/>
    <mergeCell ref="D47:E47"/>
    <mergeCell ref="F47:G47"/>
    <mergeCell ref="H47:I47"/>
    <mergeCell ref="V36:W36"/>
    <mergeCell ref="H36:I36"/>
    <mergeCell ref="J36:K36"/>
    <mergeCell ref="L36:M36"/>
    <mergeCell ref="N36:O36"/>
    <mergeCell ref="J47:K47"/>
    <mergeCell ref="L47:M47"/>
    <mergeCell ref="N47:O47"/>
    <mergeCell ref="P47:Q47"/>
    <mergeCell ref="P36:Q36"/>
    <mergeCell ref="A36:A37"/>
    <mergeCell ref="B36:C36"/>
    <mergeCell ref="D36:E36"/>
    <mergeCell ref="F36:G36"/>
    <mergeCell ref="R25:S25"/>
    <mergeCell ref="T25:U25"/>
    <mergeCell ref="N25:O25"/>
    <mergeCell ref="P25:Q25"/>
    <mergeCell ref="T36:U36"/>
    <mergeCell ref="R36:S36"/>
    <mergeCell ref="V25:W25"/>
    <mergeCell ref="X25:Y25"/>
    <mergeCell ref="X13:Y13"/>
    <mergeCell ref="A25:A26"/>
    <mergeCell ref="B25:C25"/>
    <mergeCell ref="D25:E25"/>
    <mergeCell ref="F25:G25"/>
    <mergeCell ref="H25:I25"/>
    <mergeCell ref="J25:K25"/>
    <mergeCell ref="L25:M25"/>
    <mergeCell ref="P13:Q13"/>
    <mergeCell ref="R13:S13"/>
    <mergeCell ref="T13:U13"/>
    <mergeCell ref="V13:W13"/>
    <mergeCell ref="H13:I13"/>
    <mergeCell ref="J13:K13"/>
    <mergeCell ref="L13:M13"/>
    <mergeCell ref="N13:O13"/>
    <mergeCell ref="A13:A14"/>
    <mergeCell ref="B13:C13"/>
    <mergeCell ref="D13:E13"/>
    <mergeCell ref="F13:G13"/>
    <mergeCell ref="X2:Y2"/>
    <mergeCell ref="P2:Q2"/>
    <mergeCell ref="R2:S2"/>
    <mergeCell ref="T2:U2"/>
    <mergeCell ref="V2:W2"/>
    <mergeCell ref="H2:I2"/>
    <mergeCell ref="J2:K2"/>
    <mergeCell ref="L2:M2"/>
    <mergeCell ref="N2:O2"/>
    <mergeCell ref="A2:A3"/>
    <mergeCell ref="B2:C2"/>
    <mergeCell ref="D2:E2"/>
    <mergeCell ref="F2:G2"/>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workbookViewId="0">
      <selection activeCell="B1" sqref="B1"/>
    </sheetView>
  </sheetViews>
  <sheetFormatPr defaultRowHeight="13.5"/>
  <cols>
    <col min="1" max="1" width="10.125" style="2" customWidth="1"/>
    <col min="2" max="2" width="9.625" style="2" customWidth="1"/>
    <col min="3" max="4" width="7.875" style="2" customWidth="1"/>
    <col min="5" max="10" width="8.375" style="2" customWidth="1"/>
    <col min="11" max="21" width="7.875" style="2" customWidth="1"/>
    <col min="22" max="16384" width="9" style="2"/>
  </cols>
  <sheetData>
    <row r="1" spans="1:21" ht="18" customHeight="1" thickBot="1">
      <c r="A1" s="32" t="s">
        <v>197</v>
      </c>
      <c r="B1" s="3"/>
      <c r="C1" s="3"/>
      <c r="D1" s="3"/>
      <c r="E1" s="3"/>
      <c r="F1" s="3"/>
      <c r="G1" s="3"/>
      <c r="H1" s="3"/>
      <c r="U1" s="33" t="s">
        <v>99</v>
      </c>
    </row>
    <row r="2" spans="1:21" ht="24.75" customHeight="1">
      <c r="A2" s="157" t="s">
        <v>100</v>
      </c>
      <c r="B2" s="163" t="s">
        <v>101</v>
      </c>
      <c r="C2" s="163" t="s">
        <v>102</v>
      </c>
      <c r="D2" s="163"/>
      <c r="E2" s="165" t="s">
        <v>147</v>
      </c>
      <c r="F2" s="165" t="s">
        <v>130</v>
      </c>
      <c r="G2" s="165" t="s">
        <v>103</v>
      </c>
      <c r="H2" s="165" t="s">
        <v>131</v>
      </c>
      <c r="I2" s="172" t="s">
        <v>104</v>
      </c>
      <c r="J2" s="161" t="s">
        <v>134</v>
      </c>
      <c r="K2" s="169" t="s">
        <v>148</v>
      </c>
      <c r="L2" s="165" t="s">
        <v>149</v>
      </c>
      <c r="M2" s="165" t="s">
        <v>150</v>
      </c>
      <c r="N2" s="165" t="s">
        <v>151</v>
      </c>
      <c r="O2" s="165" t="s">
        <v>132</v>
      </c>
      <c r="P2" s="174" t="s">
        <v>152</v>
      </c>
      <c r="Q2" s="167" t="s">
        <v>153</v>
      </c>
      <c r="R2" s="161" t="s">
        <v>154</v>
      </c>
      <c r="S2" s="167" t="s">
        <v>105</v>
      </c>
      <c r="T2" s="172" t="s">
        <v>133</v>
      </c>
      <c r="U2" s="172" t="s">
        <v>111</v>
      </c>
    </row>
    <row r="3" spans="1:21" ht="24.75" customHeight="1">
      <c r="A3" s="158"/>
      <c r="B3" s="164"/>
      <c r="C3" s="34" t="s">
        <v>107</v>
      </c>
      <c r="D3" s="34" t="s">
        <v>108</v>
      </c>
      <c r="E3" s="166"/>
      <c r="F3" s="166"/>
      <c r="G3" s="166"/>
      <c r="H3" s="166"/>
      <c r="I3" s="173"/>
      <c r="J3" s="162"/>
      <c r="K3" s="170"/>
      <c r="L3" s="166"/>
      <c r="M3" s="171"/>
      <c r="N3" s="166"/>
      <c r="O3" s="166"/>
      <c r="P3" s="175"/>
      <c r="Q3" s="168"/>
      <c r="R3" s="162"/>
      <c r="S3" s="168"/>
      <c r="T3" s="173"/>
      <c r="U3" s="173"/>
    </row>
    <row r="4" spans="1:21">
      <c r="A4" s="7"/>
      <c r="B4" s="3"/>
      <c r="C4" s="3"/>
      <c r="D4" s="3"/>
      <c r="E4" s="3"/>
      <c r="F4" s="3"/>
      <c r="G4" s="3"/>
      <c r="H4" s="3"/>
      <c r="I4" s="3"/>
      <c r="J4" s="3"/>
      <c r="K4" s="3"/>
      <c r="L4" s="3"/>
      <c r="M4" s="3"/>
      <c r="N4" s="3"/>
      <c r="O4" s="3"/>
      <c r="P4" s="3"/>
      <c r="Q4" s="3"/>
      <c r="R4" s="3"/>
      <c r="S4" s="3"/>
      <c r="T4" s="3"/>
      <c r="U4" s="3"/>
    </row>
    <row r="5" spans="1:21">
      <c r="A5" s="35" t="s">
        <v>109</v>
      </c>
      <c r="B5" s="52">
        <v>28798738</v>
      </c>
      <c r="C5" s="52">
        <v>8385327</v>
      </c>
      <c r="D5" s="36">
        <v>113585</v>
      </c>
      <c r="E5" s="52">
        <v>6911273</v>
      </c>
      <c r="F5" s="36">
        <v>185696</v>
      </c>
      <c r="G5" s="36">
        <v>117129</v>
      </c>
      <c r="H5" s="36">
        <v>482687</v>
      </c>
      <c r="I5" s="52">
        <v>9940570</v>
      </c>
      <c r="J5" s="36">
        <v>155414</v>
      </c>
      <c r="K5" s="36">
        <v>29064</v>
      </c>
      <c r="L5" s="36">
        <v>257750</v>
      </c>
      <c r="M5" s="36">
        <v>31225</v>
      </c>
      <c r="N5" s="36">
        <v>59795</v>
      </c>
      <c r="O5" s="36">
        <v>59292</v>
      </c>
      <c r="P5" s="36">
        <v>906162</v>
      </c>
      <c r="Q5" s="36">
        <v>495858</v>
      </c>
      <c r="R5" s="36">
        <v>138329</v>
      </c>
      <c r="S5" s="36">
        <v>22277</v>
      </c>
      <c r="T5" s="36">
        <v>1751</v>
      </c>
      <c r="U5" s="36">
        <v>505554</v>
      </c>
    </row>
    <row r="6" spans="1:21" ht="14.25" thickBot="1">
      <c r="A6" s="14"/>
      <c r="B6" s="21"/>
      <c r="C6" s="21"/>
      <c r="D6" s="21"/>
      <c r="E6" s="21"/>
      <c r="F6" s="21"/>
      <c r="G6" s="21"/>
      <c r="H6" s="21"/>
      <c r="I6" s="21"/>
      <c r="J6" s="21"/>
      <c r="K6" s="21"/>
      <c r="L6" s="21"/>
      <c r="M6" s="21"/>
      <c r="N6" s="21"/>
      <c r="O6" s="21"/>
      <c r="P6" s="21"/>
      <c r="Q6" s="21"/>
      <c r="R6" s="21"/>
      <c r="S6" s="21"/>
      <c r="T6" s="21"/>
      <c r="U6" s="21"/>
    </row>
    <row r="7" spans="1:21">
      <c r="A7" s="37" t="s">
        <v>110</v>
      </c>
      <c r="B7" s="3"/>
      <c r="C7" s="3"/>
      <c r="D7" s="3"/>
      <c r="E7" s="3"/>
      <c r="F7" s="3"/>
      <c r="G7" s="3"/>
      <c r="H7" s="3"/>
      <c r="I7" s="3"/>
    </row>
    <row r="8" spans="1:21" ht="14.25" thickBot="1">
      <c r="A8" s="3"/>
      <c r="B8" s="3"/>
      <c r="C8" s="3"/>
      <c r="D8" s="3"/>
      <c r="E8" s="33" t="s">
        <v>99</v>
      </c>
      <c r="F8" s="3"/>
      <c r="G8" s="3"/>
      <c r="H8" s="3"/>
      <c r="I8" s="3"/>
    </row>
    <row r="9" spans="1:21" ht="24.75" customHeight="1">
      <c r="A9" s="157" t="s">
        <v>100</v>
      </c>
      <c r="B9" s="38"/>
      <c r="C9" s="167" t="s">
        <v>155</v>
      </c>
      <c r="D9" s="161" t="s">
        <v>157</v>
      </c>
      <c r="E9" s="161" t="s">
        <v>156</v>
      </c>
    </row>
    <row r="10" spans="1:21" ht="24.75" customHeight="1">
      <c r="A10" s="158"/>
      <c r="B10" s="39"/>
      <c r="C10" s="168"/>
      <c r="D10" s="162"/>
      <c r="E10" s="162"/>
    </row>
    <row r="11" spans="1:21" ht="24" customHeight="1">
      <c r="A11" s="159" t="s">
        <v>109</v>
      </c>
      <c r="B11" s="25" t="s">
        <v>191</v>
      </c>
      <c r="C11" s="40">
        <v>5077682</v>
      </c>
      <c r="D11" s="41">
        <v>224871</v>
      </c>
      <c r="E11" s="41">
        <v>1911791</v>
      </c>
    </row>
    <row r="12" spans="1:21" ht="24" customHeight="1" thickBot="1">
      <c r="A12" s="160"/>
      <c r="B12" s="43" t="s">
        <v>192</v>
      </c>
      <c r="C12" s="44">
        <v>1315574</v>
      </c>
      <c r="D12" s="45">
        <v>4968</v>
      </c>
      <c r="E12" s="45">
        <v>2255877</v>
      </c>
      <c r="I12" s="3"/>
      <c r="K12" s="3"/>
      <c r="L12" s="3"/>
    </row>
    <row r="13" spans="1:21">
      <c r="A13" s="37" t="s">
        <v>179</v>
      </c>
      <c r="B13" s="3"/>
      <c r="C13" s="3"/>
      <c r="D13" s="3"/>
      <c r="E13" s="3"/>
      <c r="F13" s="3"/>
      <c r="G13" s="3"/>
      <c r="H13" s="3"/>
      <c r="I13" s="3"/>
    </row>
    <row r="14" spans="1:21" ht="24" customHeight="1">
      <c r="G14" s="3"/>
      <c r="H14" s="3"/>
      <c r="I14" s="3"/>
    </row>
    <row r="15" spans="1:21" ht="24" customHeight="1">
      <c r="G15" s="3"/>
      <c r="H15" s="3"/>
      <c r="I15" s="3"/>
    </row>
    <row r="16" spans="1:21">
      <c r="G16" s="3"/>
      <c r="H16" s="3"/>
      <c r="I16" s="3"/>
    </row>
    <row r="17" spans="4:9">
      <c r="G17" s="3"/>
      <c r="H17" s="3"/>
      <c r="I17" s="3"/>
    </row>
    <row r="18" spans="4:9">
      <c r="G18" s="3"/>
      <c r="H18" s="3"/>
      <c r="I18" s="3"/>
    </row>
    <row r="19" spans="4:9">
      <c r="D19" s="3"/>
      <c r="E19" s="3"/>
      <c r="F19" s="3"/>
      <c r="G19" s="3"/>
      <c r="H19" s="3"/>
      <c r="I19" s="3"/>
    </row>
    <row r="22" spans="4:9" ht="24" customHeight="1"/>
    <row r="23" spans="4:9" ht="24" customHeight="1"/>
  </sheetData>
  <mergeCells count="25">
    <mergeCell ref="U2:U3"/>
    <mergeCell ref="T2:T3"/>
    <mergeCell ref="N2:N3"/>
    <mergeCell ref="R2:R3"/>
    <mergeCell ref="O2:O3"/>
    <mergeCell ref="P2:P3"/>
    <mergeCell ref="Q2:Q3"/>
    <mergeCell ref="K2:K3"/>
    <mergeCell ref="L2:L3"/>
    <mergeCell ref="M2:M3"/>
    <mergeCell ref="S2:S3"/>
    <mergeCell ref="F2:F3"/>
    <mergeCell ref="G2:G3"/>
    <mergeCell ref="J2:J3"/>
    <mergeCell ref="H2:H3"/>
    <mergeCell ref="I2:I3"/>
    <mergeCell ref="A11:A12"/>
    <mergeCell ref="E9:E10"/>
    <mergeCell ref="D9:D10"/>
    <mergeCell ref="A2:A3"/>
    <mergeCell ref="B2:B3"/>
    <mergeCell ref="C2:D2"/>
    <mergeCell ref="E2:E3"/>
    <mergeCell ref="C9:C10"/>
    <mergeCell ref="A9:A10"/>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workbookViewId="0">
      <selection activeCell="B1" sqref="B1"/>
    </sheetView>
  </sheetViews>
  <sheetFormatPr defaultRowHeight="13.5"/>
  <cols>
    <col min="1" max="1" width="10.125" style="3" customWidth="1"/>
    <col min="2" max="2" width="9.375" style="3" customWidth="1"/>
    <col min="3" max="8" width="8.375" style="3" customWidth="1"/>
    <col min="9" max="9" width="8.875" style="3" customWidth="1"/>
    <col min="10" max="10" width="8.375" style="3" customWidth="1"/>
    <col min="11" max="11" width="7.875" style="37" customWidth="1"/>
    <col min="12" max="21" width="7.875" style="3" customWidth="1"/>
    <col min="22" max="16384" width="9" style="3"/>
  </cols>
  <sheetData>
    <row r="1" spans="1:21" ht="18" customHeight="1" thickBot="1">
      <c r="A1" s="32" t="s">
        <v>198</v>
      </c>
      <c r="N1" s="47"/>
      <c r="U1" s="46" t="s">
        <v>99</v>
      </c>
    </row>
    <row r="2" spans="1:21" ht="24.75" customHeight="1">
      <c r="A2" s="157" t="s">
        <v>100</v>
      </c>
      <c r="B2" s="163" t="s">
        <v>101</v>
      </c>
      <c r="C2" s="178" t="s">
        <v>102</v>
      </c>
      <c r="D2" s="179"/>
      <c r="E2" s="167" t="s">
        <v>158</v>
      </c>
      <c r="F2" s="167" t="s">
        <v>159</v>
      </c>
      <c r="G2" s="167" t="s">
        <v>103</v>
      </c>
      <c r="H2" s="167" t="s">
        <v>160</v>
      </c>
      <c r="I2" s="167" t="s">
        <v>104</v>
      </c>
      <c r="J2" s="161" t="s">
        <v>161</v>
      </c>
      <c r="K2" s="176" t="s">
        <v>162</v>
      </c>
      <c r="L2" s="167" t="s">
        <v>163</v>
      </c>
      <c r="M2" s="167" t="s">
        <v>164</v>
      </c>
      <c r="N2" s="167" t="s">
        <v>165</v>
      </c>
      <c r="O2" s="167" t="s">
        <v>166</v>
      </c>
      <c r="P2" s="180" t="s">
        <v>167</v>
      </c>
      <c r="Q2" s="167" t="s">
        <v>168</v>
      </c>
      <c r="R2" s="167" t="s">
        <v>169</v>
      </c>
      <c r="S2" s="176" t="s">
        <v>105</v>
      </c>
      <c r="T2" s="172" t="s">
        <v>106</v>
      </c>
      <c r="U2" s="172" t="s">
        <v>170</v>
      </c>
    </row>
    <row r="3" spans="1:21" ht="24.75" customHeight="1">
      <c r="A3" s="158"/>
      <c r="B3" s="164"/>
      <c r="C3" s="34" t="s">
        <v>107</v>
      </c>
      <c r="D3" s="34" t="s">
        <v>108</v>
      </c>
      <c r="E3" s="168"/>
      <c r="F3" s="168"/>
      <c r="G3" s="168"/>
      <c r="H3" s="168"/>
      <c r="I3" s="168"/>
      <c r="J3" s="162"/>
      <c r="K3" s="177"/>
      <c r="L3" s="168"/>
      <c r="M3" s="168"/>
      <c r="N3" s="168"/>
      <c r="O3" s="168"/>
      <c r="P3" s="181"/>
      <c r="Q3" s="168"/>
      <c r="R3" s="168"/>
      <c r="S3" s="177"/>
      <c r="T3" s="173"/>
      <c r="U3" s="173"/>
    </row>
    <row r="4" spans="1:21">
      <c r="A4" s="7"/>
      <c r="B4" s="49"/>
      <c r="C4" s="49"/>
      <c r="D4" s="49"/>
      <c r="E4" s="49"/>
      <c r="F4" s="49"/>
      <c r="G4" s="49"/>
      <c r="H4" s="49"/>
      <c r="I4" s="50"/>
      <c r="J4" s="50"/>
      <c r="K4" s="49"/>
      <c r="L4" s="49"/>
      <c r="M4" s="49"/>
      <c r="N4" s="49"/>
      <c r="O4" s="49"/>
      <c r="P4" s="49"/>
      <c r="Q4" s="49"/>
      <c r="R4" s="50"/>
      <c r="S4" s="2"/>
      <c r="U4" s="2"/>
    </row>
    <row r="5" spans="1:21">
      <c r="A5" s="35" t="s">
        <v>109</v>
      </c>
      <c r="B5" s="51">
        <v>28513459</v>
      </c>
      <c r="C5" s="51">
        <v>8035550</v>
      </c>
      <c r="D5" s="51">
        <v>104776</v>
      </c>
      <c r="E5" s="51">
        <v>6907750</v>
      </c>
      <c r="F5" s="51">
        <v>185660</v>
      </c>
      <c r="G5" s="51">
        <v>117053</v>
      </c>
      <c r="H5" s="51">
        <v>480465</v>
      </c>
      <c r="I5" s="52">
        <v>10039835</v>
      </c>
      <c r="J5" s="52">
        <v>154591</v>
      </c>
      <c r="K5" s="51">
        <v>29063</v>
      </c>
      <c r="L5" s="51">
        <v>253051</v>
      </c>
      <c r="M5" s="51">
        <v>31185</v>
      </c>
      <c r="N5" s="51">
        <v>59795</v>
      </c>
      <c r="O5" s="51">
        <v>59292</v>
      </c>
      <c r="P5" s="51">
        <v>898696</v>
      </c>
      <c r="Q5" s="51">
        <v>490204</v>
      </c>
      <c r="R5" s="52">
        <v>137238</v>
      </c>
      <c r="S5" s="18">
        <v>22158</v>
      </c>
      <c r="T5" s="18">
        <v>1545</v>
      </c>
      <c r="U5" s="18">
        <v>505552</v>
      </c>
    </row>
    <row r="6" spans="1:21" ht="14.25" thickBot="1">
      <c r="A6" s="14"/>
      <c r="B6" s="53"/>
      <c r="C6" s="53"/>
      <c r="D6" s="53"/>
      <c r="E6" s="53"/>
      <c r="F6" s="53"/>
      <c r="G6" s="53"/>
      <c r="H6" s="53"/>
      <c r="I6" s="53"/>
      <c r="J6" s="53"/>
      <c r="K6" s="53"/>
      <c r="L6" s="53"/>
      <c r="M6" s="53"/>
      <c r="N6" s="53"/>
      <c r="O6" s="53"/>
      <c r="P6" s="53"/>
      <c r="Q6" s="53"/>
      <c r="R6" s="53"/>
      <c r="S6" s="21"/>
      <c r="T6" s="21"/>
      <c r="U6" s="21"/>
    </row>
    <row r="7" spans="1:21">
      <c r="A7" s="31" t="s">
        <v>110</v>
      </c>
      <c r="B7" s="2"/>
      <c r="C7" s="2"/>
      <c r="D7" s="2"/>
      <c r="E7" s="2"/>
      <c r="F7" s="2"/>
      <c r="G7" s="2"/>
      <c r="H7" s="2"/>
      <c r="J7" s="12"/>
      <c r="K7" s="12"/>
      <c r="L7" s="12"/>
      <c r="M7" s="12"/>
      <c r="N7" s="12"/>
      <c r="T7" s="2"/>
      <c r="U7" s="2"/>
    </row>
    <row r="8" spans="1:21" ht="14.25" thickBot="1">
      <c r="A8" s="2"/>
      <c r="B8" s="2"/>
      <c r="C8" s="2"/>
      <c r="D8" s="2"/>
      <c r="E8" s="33" t="s">
        <v>99</v>
      </c>
      <c r="F8" s="2"/>
      <c r="G8" s="2"/>
      <c r="H8" s="2"/>
      <c r="J8" s="12"/>
      <c r="K8" s="12"/>
      <c r="L8" s="12"/>
      <c r="M8" s="12"/>
      <c r="N8" s="12"/>
    </row>
    <row r="9" spans="1:21" ht="24.75" customHeight="1">
      <c r="A9" s="157" t="s">
        <v>100</v>
      </c>
      <c r="B9" s="38"/>
      <c r="C9" s="167" t="s">
        <v>171</v>
      </c>
      <c r="D9" s="161" t="s">
        <v>173</v>
      </c>
      <c r="E9" s="161" t="s">
        <v>172</v>
      </c>
      <c r="J9" s="12"/>
      <c r="K9" s="12"/>
      <c r="L9" s="12"/>
      <c r="M9" s="12"/>
      <c r="N9" s="12"/>
    </row>
    <row r="10" spans="1:21" ht="24.75" customHeight="1">
      <c r="A10" s="158"/>
      <c r="B10" s="39"/>
      <c r="C10" s="168"/>
      <c r="D10" s="162"/>
      <c r="E10" s="162"/>
    </row>
    <row r="11" spans="1:21" ht="24" customHeight="1">
      <c r="A11" s="159" t="s">
        <v>109</v>
      </c>
      <c r="B11" s="25" t="s">
        <v>193</v>
      </c>
      <c r="C11" s="40">
        <v>4997013</v>
      </c>
      <c r="D11" s="41">
        <v>202725</v>
      </c>
      <c r="E11" s="41">
        <v>1772088</v>
      </c>
    </row>
    <row r="12" spans="1:21" ht="24" customHeight="1" thickBot="1">
      <c r="A12" s="160"/>
      <c r="B12" s="43" t="s">
        <v>194</v>
      </c>
      <c r="C12" s="44">
        <v>1477438</v>
      </c>
      <c r="D12" s="45">
        <v>62579</v>
      </c>
      <c r="E12" s="45">
        <v>2272607</v>
      </c>
    </row>
    <row r="13" spans="1:21">
      <c r="A13" s="37" t="s">
        <v>179</v>
      </c>
      <c r="N13" s="47"/>
    </row>
    <row r="14" spans="1:21" ht="14.25" customHeight="1">
      <c r="B14" s="2"/>
      <c r="C14" s="2"/>
      <c r="D14" s="2"/>
      <c r="E14" s="2"/>
      <c r="F14" s="2"/>
      <c r="G14" s="2"/>
      <c r="H14" s="2"/>
      <c r="I14" s="2"/>
      <c r="J14" s="54"/>
      <c r="K14" s="55"/>
      <c r="L14" s="54"/>
      <c r="M14" s="54"/>
      <c r="N14" s="54"/>
    </row>
    <row r="15" spans="1:21" ht="14.25" customHeight="1">
      <c r="B15" s="2"/>
      <c r="C15" s="2"/>
      <c r="D15" s="2"/>
      <c r="E15" s="2"/>
      <c r="F15" s="2"/>
      <c r="G15" s="54"/>
      <c r="H15" s="55"/>
      <c r="I15" s="54"/>
      <c r="J15" s="54"/>
      <c r="K15" s="54"/>
    </row>
    <row r="16" spans="1:21" ht="24.75" customHeight="1">
      <c r="D16" s="2"/>
      <c r="E16" s="2"/>
      <c r="F16" s="2"/>
      <c r="H16" s="37"/>
      <c r="K16" s="3"/>
    </row>
    <row r="17" spans="1:14" ht="24.75" customHeight="1">
      <c r="D17" s="2"/>
      <c r="E17" s="2"/>
      <c r="F17" s="2"/>
      <c r="G17" s="12"/>
      <c r="H17" s="12"/>
      <c r="I17" s="12"/>
      <c r="J17" s="12"/>
      <c r="K17" s="12"/>
    </row>
    <row r="18" spans="1:14">
      <c r="D18" s="2"/>
      <c r="E18" s="2"/>
      <c r="F18" s="2"/>
      <c r="G18" s="12"/>
      <c r="H18" s="12"/>
      <c r="I18" s="12"/>
      <c r="J18" s="12"/>
      <c r="K18" s="12"/>
    </row>
    <row r="19" spans="1:14">
      <c r="D19" s="2"/>
      <c r="E19" s="2"/>
      <c r="F19" s="2"/>
      <c r="G19" s="12"/>
      <c r="H19" s="12"/>
      <c r="I19" s="12"/>
      <c r="J19" s="12"/>
      <c r="K19" s="12"/>
    </row>
    <row r="20" spans="1:14">
      <c r="D20" s="2"/>
      <c r="E20" s="2"/>
      <c r="F20" s="2"/>
      <c r="G20" s="12"/>
      <c r="H20" s="12"/>
      <c r="I20" s="12"/>
      <c r="J20" s="12"/>
      <c r="K20" s="12"/>
    </row>
    <row r="21" spans="1:14">
      <c r="D21" s="2"/>
      <c r="E21" s="2"/>
      <c r="F21" s="2"/>
      <c r="G21" s="12"/>
      <c r="H21" s="12"/>
      <c r="I21" s="12"/>
      <c r="J21" s="12"/>
      <c r="K21" s="12"/>
    </row>
    <row r="23" spans="1:14">
      <c r="A23" s="37"/>
    </row>
    <row r="24" spans="1:14">
      <c r="A24" s="32"/>
      <c r="N24" s="47"/>
    </row>
    <row r="25" spans="1:14" ht="14.25" customHeight="1">
      <c r="A25" s="55"/>
      <c r="B25" s="55"/>
      <c r="C25" s="55"/>
      <c r="D25" s="55"/>
      <c r="E25" s="54"/>
      <c r="F25" s="54"/>
      <c r="G25" s="54"/>
      <c r="H25" s="54"/>
      <c r="I25" s="54"/>
      <c r="J25" s="54"/>
      <c r="K25" s="55"/>
      <c r="L25" s="54"/>
      <c r="M25" s="54"/>
      <c r="N25" s="54"/>
    </row>
    <row r="26" spans="1:14" ht="14.25" customHeight="1">
      <c r="A26" s="55"/>
      <c r="B26" s="55"/>
      <c r="C26" s="55"/>
      <c r="D26" s="55"/>
      <c r="E26" s="54"/>
      <c r="F26" s="54"/>
      <c r="G26" s="54"/>
      <c r="H26" s="54"/>
      <c r="I26" s="54"/>
      <c r="J26" s="54"/>
      <c r="K26" s="55"/>
      <c r="L26" s="54"/>
      <c r="M26" s="54"/>
      <c r="N26" s="54"/>
    </row>
    <row r="28" spans="1:14">
      <c r="A28" s="55"/>
      <c r="B28" s="12"/>
      <c r="C28" s="12"/>
      <c r="D28" s="12"/>
      <c r="E28" s="12"/>
      <c r="F28" s="12"/>
      <c r="G28" s="12"/>
      <c r="H28" s="12"/>
      <c r="I28" s="12"/>
      <c r="J28" s="12"/>
      <c r="K28" s="12"/>
      <c r="L28" s="12"/>
      <c r="M28" s="12"/>
      <c r="N28" s="12"/>
    </row>
    <row r="29" spans="1:14">
      <c r="A29" s="55"/>
      <c r="B29" s="12"/>
      <c r="C29" s="12"/>
      <c r="D29" s="12"/>
      <c r="E29" s="12"/>
      <c r="F29" s="12"/>
      <c r="G29" s="12"/>
      <c r="H29" s="12"/>
      <c r="I29" s="12"/>
      <c r="J29" s="12"/>
      <c r="K29" s="12"/>
      <c r="L29" s="12"/>
      <c r="M29" s="12"/>
      <c r="N29" s="12"/>
    </row>
    <row r="30" spans="1:14">
      <c r="A30" s="55"/>
      <c r="B30" s="12"/>
      <c r="C30" s="12"/>
      <c r="D30" s="12"/>
      <c r="E30" s="12"/>
      <c r="F30" s="12"/>
      <c r="G30" s="12"/>
      <c r="H30" s="12"/>
      <c r="I30" s="12"/>
      <c r="J30" s="12"/>
      <c r="K30" s="12"/>
      <c r="L30" s="12"/>
      <c r="M30" s="12"/>
      <c r="N30" s="12"/>
    </row>
    <row r="31" spans="1:14">
      <c r="A31" s="55"/>
      <c r="B31" s="12"/>
      <c r="C31" s="12"/>
      <c r="D31" s="12"/>
      <c r="E31" s="12"/>
      <c r="F31" s="12"/>
      <c r="G31" s="12"/>
      <c r="H31" s="12"/>
      <c r="I31" s="12"/>
      <c r="J31" s="12"/>
      <c r="K31" s="12"/>
      <c r="L31" s="12"/>
      <c r="M31" s="12"/>
      <c r="N31" s="12"/>
    </row>
    <row r="33" spans="1:14">
      <c r="A33" s="37"/>
    </row>
    <row r="34" spans="1:14">
      <c r="A34" s="32"/>
      <c r="N34" s="47"/>
    </row>
    <row r="35" spans="1:14" ht="14.25" customHeight="1">
      <c r="A35" s="55"/>
      <c r="B35" s="55"/>
      <c r="C35" s="55"/>
      <c r="D35" s="55"/>
      <c r="E35" s="54"/>
      <c r="F35" s="54"/>
      <c r="G35" s="54"/>
      <c r="H35" s="54"/>
      <c r="I35" s="54"/>
      <c r="J35" s="54"/>
      <c r="K35" s="55"/>
      <c r="L35" s="54"/>
      <c r="M35" s="54"/>
      <c r="N35" s="54"/>
    </row>
    <row r="36" spans="1:14" ht="14.25" customHeight="1">
      <c r="A36" s="55"/>
      <c r="B36" s="55"/>
      <c r="C36" s="55"/>
      <c r="D36" s="55"/>
      <c r="E36" s="54"/>
      <c r="F36" s="54"/>
      <c r="G36" s="54"/>
      <c r="H36" s="54"/>
      <c r="I36" s="54"/>
      <c r="J36" s="54"/>
      <c r="K36" s="55"/>
      <c r="L36" s="54"/>
      <c r="M36" s="54"/>
      <c r="N36" s="54"/>
    </row>
    <row r="38" spans="1:14">
      <c r="A38" s="55"/>
      <c r="B38" s="12"/>
      <c r="C38" s="12"/>
      <c r="D38" s="12"/>
      <c r="E38" s="12"/>
      <c r="F38" s="12"/>
      <c r="G38" s="12"/>
      <c r="H38" s="12"/>
      <c r="I38" s="12"/>
      <c r="J38" s="12"/>
      <c r="K38" s="12"/>
      <c r="L38" s="12"/>
      <c r="M38" s="12"/>
      <c r="N38" s="12"/>
    </row>
    <row r="39" spans="1:14">
      <c r="A39" s="55"/>
      <c r="B39" s="12"/>
      <c r="C39" s="12"/>
      <c r="D39" s="12"/>
      <c r="E39" s="12"/>
      <c r="F39" s="12"/>
      <c r="G39" s="12"/>
      <c r="H39" s="12"/>
      <c r="I39" s="12"/>
      <c r="J39" s="12"/>
      <c r="K39" s="12"/>
      <c r="L39" s="12"/>
      <c r="M39" s="12"/>
      <c r="N39" s="12"/>
    </row>
    <row r="40" spans="1:14">
      <c r="A40" s="55"/>
      <c r="B40" s="12"/>
      <c r="C40" s="12"/>
      <c r="D40" s="12"/>
      <c r="E40" s="12"/>
      <c r="F40" s="12"/>
      <c r="G40" s="12"/>
      <c r="H40" s="12"/>
      <c r="I40" s="12"/>
      <c r="J40" s="12"/>
      <c r="K40" s="12"/>
      <c r="L40" s="12"/>
      <c r="M40" s="12"/>
      <c r="N40" s="12"/>
    </row>
    <row r="41" spans="1:14">
      <c r="A41" s="55"/>
      <c r="B41" s="12"/>
      <c r="C41" s="12"/>
      <c r="D41" s="12"/>
      <c r="E41" s="12"/>
      <c r="F41" s="12"/>
      <c r="G41" s="12"/>
      <c r="H41" s="12"/>
      <c r="I41" s="12"/>
      <c r="J41" s="12"/>
      <c r="K41" s="12"/>
      <c r="L41" s="12"/>
      <c r="M41" s="12"/>
      <c r="N41" s="12"/>
    </row>
    <row r="43" spans="1:14">
      <c r="A43" s="37"/>
    </row>
    <row r="44" spans="1:14">
      <c r="A44" s="32"/>
      <c r="N44" s="47"/>
    </row>
    <row r="45" spans="1:14" ht="14.25" customHeight="1">
      <c r="A45" s="55"/>
      <c r="B45" s="55"/>
      <c r="C45" s="55"/>
      <c r="D45" s="55"/>
      <c r="E45" s="54"/>
      <c r="F45" s="54"/>
      <c r="G45" s="54"/>
      <c r="H45" s="54"/>
      <c r="I45" s="54"/>
      <c r="J45" s="54"/>
      <c r="K45" s="55"/>
      <c r="L45" s="54"/>
      <c r="M45" s="54"/>
      <c r="N45" s="54"/>
    </row>
    <row r="46" spans="1:14" ht="14.25" customHeight="1">
      <c r="A46" s="55"/>
      <c r="B46" s="55"/>
      <c r="C46" s="55"/>
      <c r="D46" s="55"/>
      <c r="E46" s="54"/>
      <c r="F46" s="54"/>
      <c r="G46" s="54"/>
      <c r="H46" s="54"/>
      <c r="I46" s="54"/>
      <c r="J46" s="54"/>
      <c r="K46" s="55"/>
      <c r="L46" s="54"/>
      <c r="M46" s="54"/>
      <c r="N46" s="54"/>
    </row>
    <row r="48" spans="1:14">
      <c r="A48" s="55"/>
      <c r="B48" s="12"/>
      <c r="C48" s="12"/>
      <c r="D48" s="12"/>
      <c r="E48" s="12"/>
      <c r="F48" s="12"/>
      <c r="G48" s="12"/>
      <c r="H48" s="12"/>
      <c r="I48" s="12"/>
      <c r="J48" s="12"/>
      <c r="K48" s="12"/>
      <c r="L48" s="12"/>
      <c r="M48" s="12"/>
      <c r="N48" s="12"/>
    </row>
    <row r="49" spans="1:14">
      <c r="A49" s="55"/>
      <c r="B49" s="12"/>
      <c r="C49" s="12"/>
      <c r="D49" s="12"/>
      <c r="E49" s="12"/>
      <c r="F49" s="12"/>
      <c r="G49" s="12"/>
      <c r="H49" s="12"/>
      <c r="I49" s="12"/>
      <c r="J49" s="12"/>
      <c r="K49" s="12"/>
      <c r="L49" s="12"/>
      <c r="M49" s="12"/>
      <c r="N49" s="12"/>
    </row>
    <row r="50" spans="1:14">
      <c r="A50" s="55"/>
      <c r="B50" s="12"/>
      <c r="C50" s="12"/>
      <c r="D50" s="12"/>
      <c r="E50" s="12"/>
      <c r="F50" s="12"/>
      <c r="G50" s="12"/>
      <c r="H50" s="12"/>
      <c r="I50" s="12"/>
      <c r="J50" s="12"/>
      <c r="K50" s="12"/>
      <c r="L50" s="12"/>
      <c r="M50" s="12"/>
      <c r="N50" s="12"/>
    </row>
    <row r="51" spans="1:14">
      <c r="A51" s="55"/>
      <c r="B51" s="12"/>
      <c r="C51" s="12"/>
      <c r="D51" s="12"/>
      <c r="E51" s="12"/>
      <c r="F51" s="12"/>
      <c r="G51" s="12"/>
      <c r="H51" s="12"/>
      <c r="I51" s="12"/>
      <c r="J51" s="12"/>
      <c r="K51" s="12"/>
      <c r="L51" s="12"/>
      <c r="M51" s="12"/>
      <c r="N51" s="12"/>
    </row>
    <row r="53" spans="1:14">
      <c r="A53" s="37"/>
    </row>
  </sheetData>
  <mergeCells count="25">
    <mergeCell ref="U2:U3"/>
    <mergeCell ref="M2:M3"/>
    <mergeCell ref="N2:N3"/>
    <mergeCell ref="Q2:Q3"/>
    <mergeCell ref="R2:R3"/>
    <mergeCell ref="S2:S3"/>
    <mergeCell ref="T2:T3"/>
    <mergeCell ref="O2:O3"/>
    <mergeCell ref="P2:P3"/>
    <mergeCell ref="K2:K3"/>
    <mergeCell ref="L2:L3"/>
    <mergeCell ref="C2:D2"/>
    <mergeCell ref="I2:I3"/>
    <mergeCell ref="E2:E3"/>
    <mergeCell ref="F2:F3"/>
    <mergeCell ref="G2:G3"/>
    <mergeCell ref="H2:H3"/>
    <mergeCell ref="A11:A12"/>
    <mergeCell ref="A9:A10"/>
    <mergeCell ref="C9:C10"/>
    <mergeCell ref="J2:J3"/>
    <mergeCell ref="A2:A3"/>
    <mergeCell ref="B2:B3"/>
    <mergeCell ref="E9:E10"/>
    <mergeCell ref="D9:D10"/>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75" workbookViewId="0">
      <selection activeCell="B1" sqref="B1"/>
    </sheetView>
  </sheetViews>
  <sheetFormatPr defaultRowHeight="13.5"/>
  <cols>
    <col min="1" max="1" width="13.25" style="2" customWidth="1"/>
    <col min="2" max="7" width="11.75" style="2" customWidth="1"/>
    <col min="8" max="13" width="14.125" style="2" customWidth="1"/>
    <col min="14" max="16384" width="9" style="2"/>
  </cols>
  <sheetData>
    <row r="1" spans="1:14" ht="20.25" customHeight="1" thickBot="1">
      <c r="A1" s="1" t="s">
        <v>199</v>
      </c>
      <c r="M1" s="46" t="s">
        <v>24</v>
      </c>
    </row>
    <row r="2" spans="1:14">
      <c r="A2" s="153" t="s">
        <v>1</v>
      </c>
      <c r="B2" s="155" t="s">
        <v>89</v>
      </c>
      <c r="C2" s="155"/>
      <c r="D2" s="155"/>
      <c r="E2" s="155" t="s">
        <v>140</v>
      </c>
      <c r="F2" s="155"/>
      <c r="G2" s="156"/>
      <c r="H2" s="157" t="s">
        <v>136</v>
      </c>
      <c r="I2" s="155"/>
      <c r="J2" s="156"/>
      <c r="K2" s="155" t="s">
        <v>141</v>
      </c>
      <c r="L2" s="155"/>
      <c r="M2" s="156"/>
      <c r="N2" s="3"/>
    </row>
    <row r="3" spans="1:14">
      <c r="A3" s="154"/>
      <c r="B3" s="25" t="s">
        <v>90</v>
      </c>
      <c r="C3" s="25" t="s">
        <v>91</v>
      </c>
      <c r="D3" s="25" t="s">
        <v>139</v>
      </c>
      <c r="E3" s="25" t="s">
        <v>90</v>
      </c>
      <c r="F3" s="25" t="s">
        <v>91</v>
      </c>
      <c r="G3" s="26" t="s">
        <v>139</v>
      </c>
      <c r="H3" s="24" t="s">
        <v>90</v>
      </c>
      <c r="I3" s="25" t="s">
        <v>91</v>
      </c>
      <c r="J3" s="26" t="s">
        <v>139</v>
      </c>
      <c r="K3" s="25" t="s">
        <v>90</v>
      </c>
      <c r="L3" s="25" t="s">
        <v>91</v>
      </c>
      <c r="M3" s="26" t="s">
        <v>139</v>
      </c>
      <c r="N3" s="3"/>
    </row>
    <row r="4" spans="1:14" ht="6" customHeight="1">
      <c r="A4" s="57"/>
      <c r="B4" s="55"/>
      <c r="C4" s="55"/>
      <c r="D4" s="55"/>
      <c r="E4" s="55"/>
      <c r="F4" s="55"/>
      <c r="G4" s="55"/>
      <c r="H4" s="55"/>
      <c r="I4" s="55"/>
      <c r="J4" s="55"/>
      <c r="K4" s="55"/>
      <c r="L4" s="55"/>
      <c r="M4" s="55"/>
      <c r="N4" s="3"/>
    </row>
    <row r="5" spans="1:14">
      <c r="A5" s="35" t="s">
        <v>97</v>
      </c>
      <c r="B5" s="17">
        <v>41812198</v>
      </c>
      <c r="C5" s="46" t="s">
        <v>174</v>
      </c>
      <c r="D5" s="46" t="s">
        <v>174</v>
      </c>
      <c r="E5" s="17">
        <v>212826</v>
      </c>
      <c r="F5" s="77" t="s">
        <v>174</v>
      </c>
      <c r="G5" s="77" t="s">
        <v>174</v>
      </c>
      <c r="H5" s="18">
        <v>443038</v>
      </c>
      <c r="I5" s="59" t="s">
        <v>174</v>
      </c>
      <c r="J5" s="59" t="s">
        <v>174</v>
      </c>
      <c r="K5" s="18">
        <v>288461</v>
      </c>
      <c r="L5" s="59" t="s">
        <v>174</v>
      </c>
      <c r="M5" s="59" t="s">
        <v>174</v>
      </c>
      <c r="N5" s="3"/>
    </row>
    <row r="6" spans="1:14">
      <c r="A6" s="35">
        <v>17</v>
      </c>
      <c r="B6" s="17">
        <v>39988991</v>
      </c>
      <c r="C6" s="17">
        <v>3151200</v>
      </c>
      <c r="D6" s="17">
        <v>5840510</v>
      </c>
      <c r="E6" s="17">
        <v>200528</v>
      </c>
      <c r="F6" s="77" t="s">
        <v>174</v>
      </c>
      <c r="G6" s="17">
        <v>16493</v>
      </c>
      <c r="H6" s="18">
        <v>359250</v>
      </c>
      <c r="I6" s="59" t="s">
        <v>174</v>
      </c>
      <c r="J6" s="18">
        <v>107944</v>
      </c>
      <c r="K6" s="18">
        <v>276345</v>
      </c>
      <c r="L6" s="59" t="s">
        <v>174</v>
      </c>
      <c r="M6" s="18">
        <v>29816</v>
      </c>
      <c r="N6" s="3"/>
    </row>
    <row r="7" spans="1:14" ht="6" customHeight="1" thickBot="1">
      <c r="A7" s="14"/>
      <c r="B7" s="21"/>
      <c r="C7" s="21"/>
      <c r="D7" s="21"/>
      <c r="E7" s="21"/>
      <c r="F7" s="21"/>
      <c r="G7" s="21"/>
      <c r="H7" s="21"/>
      <c r="I7" s="21"/>
      <c r="J7" s="21"/>
      <c r="K7" s="21"/>
      <c r="L7" s="21"/>
      <c r="M7" s="21"/>
      <c r="N7" s="3"/>
    </row>
    <row r="8" spans="1:14" ht="14.25" thickBot="1">
      <c r="E8" s="3"/>
      <c r="F8" s="3"/>
      <c r="G8" s="3"/>
      <c r="N8" s="3"/>
    </row>
    <row r="9" spans="1:14">
      <c r="A9" s="153" t="s">
        <v>1</v>
      </c>
      <c r="B9" s="157" t="s">
        <v>142</v>
      </c>
      <c r="C9" s="155"/>
      <c r="D9" s="156"/>
      <c r="E9" s="155" t="s">
        <v>143</v>
      </c>
      <c r="F9" s="155"/>
      <c r="G9" s="156"/>
      <c r="H9" s="157" t="s">
        <v>137</v>
      </c>
      <c r="I9" s="155"/>
      <c r="J9" s="155"/>
      <c r="K9" s="155" t="s">
        <v>138</v>
      </c>
      <c r="L9" s="155"/>
      <c r="M9" s="156"/>
      <c r="N9" s="3"/>
    </row>
    <row r="10" spans="1:14">
      <c r="A10" s="154"/>
      <c r="B10" s="24" t="s">
        <v>90</v>
      </c>
      <c r="C10" s="25" t="s">
        <v>91</v>
      </c>
      <c r="D10" s="25" t="s">
        <v>139</v>
      </c>
      <c r="E10" s="25" t="s">
        <v>90</v>
      </c>
      <c r="F10" s="25" t="s">
        <v>91</v>
      </c>
      <c r="G10" s="26" t="s">
        <v>139</v>
      </c>
      <c r="H10" s="24" t="s">
        <v>90</v>
      </c>
      <c r="I10" s="25" t="s">
        <v>91</v>
      </c>
      <c r="J10" s="25" t="s">
        <v>139</v>
      </c>
      <c r="K10" s="25" t="s">
        <v>90</v>
      </c>
      <c r="L10" s="25" t="s">
        <v>91</v>
      </c>
      <c r="M10" s="26" t="s">
        <v>139</v>
      </c>
      <c r="N10" s="3"/>
    </row>
    <row r="11" spans="1:14" ht="6" customHeight="1">
      <c r="A11" s="57"/>
      <c r="B11" s="55"/>
      <c r="C11" s="55"/>
      <c r="D11" s="55"/>
      <c r="E11" s="55"/>
      <c r="F11" s="55"/>
      <c r="G11" s="55"/>
      <c r="H11" s="55"/>
      <c r="I11" s="55"/>
      <c r="J11" s="55"/>
      <c r="K11" s="55"/>
      <c r="L11" s="55"/>
      <c r="M11" s="55"/>
      <c r="N11" s="3"/>
    </row>
    <row r="12" spans="1:14">
      <c r="A12" s="35" t="s">
        <v>97</v>
      </c>
      <c r="B12" s="17">
        <v>8103114</v>
      </c>
      <c r="C12" s="77" t="s">
        <v>174</v>
      </c>
      <c r="D12" s="77" t="s">
        <v>174</v>
      </c>
      <c r="E12" s="17">
        <v>2666877</v>
      </c>
      <c r="F12" s="77" t="s">
        <v>174</v>
      </c>
      <c r="G12" s="77" t="s">
        <v>174</v>
      </c>
      <c r="H12" s="17">
        <v>55810</v>
      </c>
      <c r="I12" s="46" t="s">
        <v>174</v>
      </c>
      <c r="J12" s="46" t="s">
        <v>174</v>
      </c>
      <c r="K12" s="46" t="s">
        <v>174</v>
      </c>
      <c r="L12" s="46" t="s">
        <v>174</v>
      </c>
      <c r="M12" s="46" t="s">
        <v>174</v>
      </c>
      <c r="N12" s="3"/>
    </row>
    <row r="13" spans="1:14">
      <c r="A13" s="35">
        <v>17</v>
      </c>
      <c r="B13" s="17">
        <v>7885827</v>
      </c>
      <c r="C13" s="17">
        <v>95000</v>
      </c>
      <c r="D13" s="17">
        <v>507050</v>
      </c>
      <c r="E13" s="17">
        <v>2595546</v>
      </c>
      <c r="F13" s="17">
        <v>34700</v>
      </c>
      <c r="G13" s="17">
        <v>181032</v>
      </c>
      <c r="H13" s="17">
        <v>27248</v>
      </c>
      <c r="I13" s="46" t="s">
        <v>174</v>
      </c>
      <c r="J13" s="17">
        <v>31151</v>
      </c>
      <c r="K13" s="17">
        <v>252100</v>
      </c>
      <c r="L13" s="17">
        <v>252100</v>
      </c>
      <c r="M13" s="46" t="s">
        <v>174</v>
      </c>
      <c r="N13" s="3"/>
    </row>
    <row r="14" spans="1:14" ht="6" customHeight="1" thickBot="1">
      <c r="A14" s="14"/>
      <c r="B14" s="21"/>
      <c r="C14" s="21"/>
      <c r="D14" s="21"/>
      <c r="E14" s="21"/>
      <c r="F14" s="21"/>
      <c r="G14" s="21"/>
      <c r="H14" s="21"/>
      <c r="I14" s="21"/>
      <c r="J14" s="21"/>
      <c r="K14" s="21"/>
      <c r="L14" s="21"/>
      <c r="M14" s="21"/>
    </row>
    <row r="15" spans="1:14" ht="14.25" thickBot="1">
      <c r="A15" s="31"/>
      <c r="E15" s="3"/>
      <c r="F15" s="3"/>
      <c r="G15" s="3"/>
    </row>
    <row r="16" spans="1:14">
      <c r="A16" s="153" t="s">
        <v>1</v>
      </c>
      <c r="B16" s="155" t="s">
        <v>144</v>
      </c>
      <c r="C16" s="155"/>
      <c r="D16" s="156"/>
      <c r="E16" s="155" t="s">
        <v>145</v>
      </c>
      <c r="F16" s="155"/>
      <c r="G16" s="156"/>
      <c r="H16" s="157" t="s">
        <v>146</v>
      </c>
      <c r="I16" s="155"/>
      <c r="J16" s="156"/>
      <c r="K16" s="182"/>
      <c r="L16" s="182"/>
      <c r="M16" s="182"/>
    </row>
    <row r="17" spans="1:13">
      <c r="A17" s="154"/>
      <c r="B17" s="25" t="s">
        <v>90</v>
      </c>
      <c r="C17" s="25" t="s">
        <v>91</v>
      </c>
      <c r="D17" s="25" t="s">
        <v>139</v>
      </c>
      <c r="E17" s="25" t="s">
        <v>90</v>
      </c>
      <c r="F17" s="25" t="s">
        <v>91</v>
      </c>
      <c r="G17" s="26" t="s">
        <v>139</v>
      </c>
      <c r="H17" s="24" t="s">
        <v>90</v>
      </c>
      <c r="I17" s="25" t="s">
        <v>91</v>
      </c>
      <c r="J17" s="26" t="s">
        <v>139</v>
      </c>
      <c r="K17" s="55"/>
      <c r="L17" s="55"/>
      <c r="M17" s="55"/>
    </row>
    <row r="18" spans="1:13" ht="6" customHeight="1">
      <c r="A18" s="57"/>
      <c r="B18" s="55"/>
      <c r="C18" s="55"/>
      <c r="D18" s="55"/>
      <c r="E18" s="55"/>
      <c r="F18" s="55"/>
      <c r="G18" s="55"/>
      <c r="H18" s="55"/>
      <c r="I18" s="55"/>
      <c r="J18" s="55"/>
      <c r="K18" s="55"/>
      <c r="L18" s="55"/>
      <c r="M18" s="55"/>
    </row>
    <row r="19" spans="1:13">
      <c r="A19" s="35" t="s">
        <v>97</v>
      </c>
      <c r="B19" s="17">
        <v>1342919</v>
      </c>
      <c r="C19" s="77" t="s">
        <v>174</v>
      </c>
      <c r="D19" s="77" t="s">
        <v>174</v>
      </c>
      <c r="E19" s="18">
        <v>1299550</v>
      </c>
      <c r="F19" s="59" t="s">
        <v>174</v>
      </c>
      <c r="G19" s="59" t="s">
        <v>174</v>
      </c>
      <c r="H19" s="17">
        <v>21891670</v>
      </c>
      <c r="I19" s="77" t="s">
        <v>174</v>
      </c>
      <c r="J19" s="77" t="s">
        <v>174</v>
      </c>
      <c r="K19" s="18"/>
      <c r="L19" s="12"/>
      <c r="M19" s="12"/>
    </row>
    <row r="20" spans="1:13">
      <c r="A20" s="35">
        <v>17</v>
      </c>
      <c r="B20" s="17">
        <v>2401490</v>
      </c>
      <c r="C20" s="17">
        <v>1187000</v>
      </c>
      <c r="D20" s="17">
        <v>210872</v>
      </c>
      <c r="E20" s="18">
        <v>1269719</v>
      </c>
      <c r="F20" s="59" t="s">
        <v>174</v>
      </c>
      <c r="G20" s="18">
        <v>63078</v>
      </c>
      <c r="H20" s="17">
        <v>22276666</v>
      </c>
      <c r="I20" s="17">
        <v>1044000</v>
      </c>
      <c r="J20" s="17">
        <v>1262246</v>
      </c>
      <c r="K20" s="18"/>
      <c r="L20" s="18"/>
      <c r="M20" s="18"/>
    </row>
    <row r="21" spans="1:13" ht="6" customHeight="1" thickBot="1">
      <c r="A21" s="14"/>
      <c r="B21" s="21"/>
      <c r="C21" s="21"/>
      <c r="D21" s="21"/>
      <c r="E21" s="21"/>
      <c r="F21" s="21"/>
      <c r="G21" s="21"/>
      <c r="H21" s="21"/>
      <c r="I21" s="21"/>
      <c r="J21" s="21"/>
      <c r="K21" s="3"/>
      <c r="L21" s="3"/>
      <c r="M21" s="3"/>
    </row>
    <row r="22" spans="1:13">
      <c r="A22" s="31" t="s">
        <v>182</v>
      </c>
      <c r="H22" s="31" t="s">
        <v>184</v>
      </c>
      <c r="K22" s="3"/>
      <c r="L22" s="3"/>
      <c r="M22" s="3"/>
    </row>
    <row r="23" spans="1:13" hidden="1">
      <c r="A23" s="31" t="s">
        <v>92</v>
      </c>
    </row>
    <row r="24" spans="1:13">
      <c r="A24" s="31" t="s">
        <v>183</v>
      </c>
      <c r="H24" s="31" t="s">
        <v>190</v>
      </c>
    </row>
    <row r="25" spans="1:13">
      <c r="A25" s="31" t="s">
        <v>189</v>
      </c>
    </row>
  </sheetData>
  <mergeCells count="15">
    <mergeCell ref="K16:M16"/>
    <mergeCell ref="A16:A17"/>
    <mergeCell ref="B16:D16"/>
    <mergeCell ref="E16:G16"/>
    <mergeCell ref="H16:J16"/>
    <mergeCell ref="K9:M9"/>
    <mergeCell ref="A9:A10"/>
    <mergeCell ref="E2:G2"/>
    <mergeCell ref="K2:M2"/>
    <mergeCell ref="B9:D9"/>
    <mergeCell ref="E9:G9"/>
    <mergeCell ref="A2:A3"/>
    <mergeCell ref="B2:D2"/>
    <mergeCell ref="H2:J2"/>
    <mergeCell ref="H9:J9"/>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 sqref="B1"/>
    </sheetView>
  </sheetViews>
  <sheetFormatPr defaultRowHeight="13.5"/>
  <cols>
    <col min="1" max="1" width="10.125" style="2" customWidth="1"/>
    <col min="2" max="2" width="17.625" style="2" customWidth="1"/>
    <col min="3" max="3" width="8.875" style="2" customWidth="1"/>
    <col min="4" max="6" width="11.875" style="2" customWidth="1"/>
    <col min="7" max="7" width="11.625" style="2" customWidth="1"/>
    <col min="8" max="13" width="14.125" style="2" customWidth="1"/>
    <col min="14" max="16384" width="9" style="2"/>
  </cols>
  <sheetData>
    <row r="1" spans="1:13" ht="18.75" customHeight="1" thickBot="1">
      <c r="A1" s="1" t="s">
        <v>200</v>
      </c>
    </row>
    <row r="2" spans="1:13" ht="18.75" customHeight="1">
      <c r="A2" s="157" t="s">
        <v>1</v>
      </c>
      <c r="B2" s="191" t="s">
        <v>26</v>
      </c>
      <c r="C2" s="192"/>
      <c r="D2" s="155" t="s">
        <v>27</v>
      </c>
      <c r="E2" s="155" t="s">
        <v>28</v>
      </c>
      <c r="F2" s="155"/>
      <c r="G2" s="156" t="s">
        <v>31</v>
      </c>
      <c r="H2" s="157" t="s">
        <v>32</v>
      </c>
      <c r="I2" s="155" t="s">
        <v>33</v>
      </c>
      <c r="J2" s="186" t="s">
        <v>34</v>
      </c>
      <c r="K2" s="155" t="s">
        <v>35</v>
      </c>
      <c r="L2" s="155" t="s">
        <v>36</v>
      </c>
      <c r="M2" s="184" t="s">
        <v>37</v>
      </c>
    </row>
    <row r="3" spans="1:13" ht="18.75" customHeight="1">
      <c r="A3" s="158"/>
      <c r="B3" s="190"/>
      <c r="C3" s="193"/>
      <c r="D3" s="183"/>
      <c r="E3" s="25" t="s">
        <v>29</v>
      </c>
      <c r="F3" s="25" t="s">
        <v>30</v>
      </c>
      <c r="G3" s="185"/>
      <c r="H3" s="158"/>
      <c r="I3" s="183"/>
      <c r="J3" s="183"/>
      <c r="K3" s="183"/>
      <c r="L3" s="183"/>
      <c r="M3" s="185"/>
    </row>
    <row r="4" spans="1:13" ht="18" customHeight="1">
      <c r="A4" s="159" t="s">
        <v>97</v>
      </c>
      <c r="B4" s="188" t="s">
        <v>186</v>
      </c>
      <c r="C4" s="111" t="s">
        <v>53</v>
      </c>
      <c r="D4" s="60">
        <v>11440161</v>
      </c>
      <c r="E4" s="61">
        <v>2139348</v>
      </c>
      <c r="F4" s="61">
        <v>894704</v>
      </c>
      <c r="G4" s="61">
        <v>5103458</v>
      </c>
      <c r="H4" s="61">
        <v>135592</v>
      </c>
      <c r="I4" s="61">
        <v>470239</v>
      </c>
      <c r="J4" s="61">
        <v>8071</v>
      </c>
      <c r="K4" s="61">
        <v>680059</v>
      </c>
      <c r="L4" s="61">
        <v>8964</v>
      </c>
      <c r="M4" s="61">
        <v>1999726</v>
      </c>
    </row>
    <row r="5" spans="1:13" ht="18" customHeight="1">
      <c r="A5" s="187"/>
      <c r="B5" s="189"/>
      <c r="C5" s="35" t="s">
        <v>74</v>
      </c>
      <c r="D5" s="58">
        <v>1839477</v>
      </c>
      <c r="E5" s="59">
        <v>450975</v>
      </c>
      <c r="F5" s="59">
        <v>79483</v>
      </c>
      <c r="G5" s="59">
        <v>728021</v>
      </c>
      <c r="H5" s="59">
        <v>30200</v>
      </c>
      <c r="I5" s="59">
        <v>90738</v>
      </c>
      <c r="J5" s="59">
        <v>2117</v>
      </c>
      <c r="K5" s="59">
        <v>0</v>
      </c>
      <c r="L5" s="59">
        <v>0</v>
      </c>
      <c r="M5" s="59">
        <v>457943</v>
      </c>
    </row>
    <row r="6" spans="1:13" ht="18" customHeight="1">
      <c r="A6" s="187"/>
      <c r="B6" s="189"/>
      <c r="C6" s="35" t="s">
        <v>57</v>
      </c>
      <c r="D6" s="58">
        <v>844364</v>
      </c>
      <c r="E6" s="59">
        <v>171421</v>
      </c>
      <c r="F6" s="59">
        <v>19397</v>
      </c>
      <c r="G6" s="59">
        <v>399310</v>
      </c>
      <c r="H6" s="59">
        <v>17189</v>
      </c>
      <c r="I6" s="59">
        <v>37259</v>
      </c>
      <c r="J6" s="59">
        <v>0</v>
      </c>
      <c r="K6" s="59">
        <v>0</v>
      </c>
      <c r="L6" s="59">
        <v>0</v>
      </c>
      <c r="M6" s="59">
        <v>199788</v>
      </c>
    </row>
    <row r="7" spans="1:13" ht="18" customHeight="1">
      <c r="A7" s="187"/>
      <c r="B7" s="189"/>
      <c r="C7" s="35" t="s">
        <v>58</v>
      </c>
      <c r="D7" s="62">
        <v>1421797</v>
      </c>
      <c r="E7" s="63">
        <v>248458</v>
      </c>
      <c r="F7" s="63">
        <v>81368</v>
      </c>
      <c r="G7" s="63">
        <v>695363</v>
      </c>
      <c r="H7" s="63">
        <v>27950</v>
      </c>
      <c r="I7" s="63">
        <v>52987</v>
      </c>
      <c r="J7" s="63">
        <v>3752</v>
      </c>
      <c r="K7" s="63">
        <v>0</v>
      </c>
      <c r="L7" s="63">
        <v>13504</v>
      </c>
      <c r="M7" s="63">
        <v>298415</v>
      </c>
    </row>
    <row r="8" spans="1:13" ht="18" customHeight="1">
      <c r="A8" s="187"/>
      <c r="B8" s="188" t="s">
        <v>187</v>
      </c>
      <c r="C8" s="111" t="s">
        <v>53</v>
      </c>
      <c r="D8" s="60">
        <v>9786961</v>
      </c>
      <c r="E8" s="61">
        <v>1855342</v>
      </c>
      <c r="F8" s="61">
        <v>874717</v>
      </c>
      <c r="G8" s="61">
        <v>4397763</v>
      </c>
      <c r="H8" s="61">
        <v>124098</v>
      </c>
      <c r="I8" s="61">
        <v>470216</v>
      </c>
      <c r="J8" s="61">
        <v>0</v>
      </c>
      <c r="K8" s="61">
        <v>586428</v>
      </c>
      <c r="L8" s="61">
        <v>7657</v>
      </c>
      <c r="M8" s="61">
        <v>1470740</v>
      </c>
    </row>
    <row r="9" spans="1:13" ht="18" customHeight="1">
      <c r="A9" s="187"/>
      <c r="B9" s="189"/>
      <c r="C9" s="35" t="s">
        <v>74</v>
      </c>
      <c r="D9" s="58">
        <v>1645000</v>
      </c>
      <c r="E9" s="59">
        <v>383954</v>
      </c>
      <c r="F9" s="59">
        <v>77300</v>
      </c>
      <c r="G9" s="59">
        <v>673564</v>
      </c>
      <c r="H9" s="59">
        <v>29014</v>
      </c>
      <c r="I9" s="59">
        <v>90735</v>
      </c>
      <c r="J9" s="59">
        <v>14</v>
      </c>
      <c r="K9" s="59">
        <v>0</v>
      </c>
      <c r="L9" s="59">
        <v>0</v>
      </c>
      <c r="M9" s="59">
        <v>390419</v>
      </c>
    </row>
    <row r="10" spans="1:13" ht="18" customHeight="1">
      <c r="A10" s="187"/>
      <c r="B10" s="189"/>
      <c r="C10" s="35" t="s">
        <v>57</v>
      </c>
      <c r="D10" s="58">
        <v>696596</v>
      </c>
      <c r="E10" s="59">
        <v>133069</v>
      </c>
      <c r="F10" s="59">
        <v>18728</v>
      </c>
      <c r="G10" s="59">
        <v>343686</v>
      </c>
      <c r="H10" s="59">
        <v>14083</v>
      </c>
      <c r="I10" s="59">
        <v>37260</v>
      </c>
      <c r="J10" s="59">
        <v>0</v>
      </c>
      <c r="K10" s="59">
        <v>0</v>
      </c>
      <c r="L10" s="59">
        <v>0</v>
      </c>
      <c r="M10" s="59">
        <v>149770</v>
      </c>
    </row>
    <row r="11" spans="1:13" ht="18" customHeight="1">
      <c r="A11" s="187"/>
      <c r="B11" s="189"/>
      <c r="C11" s="35" t="s">
        <v>58</v>
      </c>
      <c r="D11" s="62">
        <v>1102557</v>
      </c>
      <c r="E11" s="63">
        <v>199084</v>
      </c>
      <c r="F11" s="63">
        <v>75152</v>
      </c>
      <c r="G11" s="63">
        <v>528156</v>
      </c>
      <c r="H11" s="63">
        <v>24658</v>
      </c>
      <c r="I11" s="63">
        <v>52984</v>
      </c>
      <c r="J11" s="63">
        <v>0</v>
      </c>
      <c r="K11" s="63">
        <v>0</v>
      </c>
      <c r="L11" s="63">
        <v>6828</v>
      </c>
      <c r="M11" s="63">
        <v>215695</v>
      </c>
    </row>
    <row r="12" spans="1:13" ht="18" customHeight="1">
      <c r="A12" s="187"/>
      <c r="B12" s="188" t="s">
        <v>188</v>
      </c>
      <c r="C12" s="111" t="s">
        <v>53</v>
      </c>
      <c r="D12" s="60">
        <f t="shared" ref="D12:M12" si="0">D8/68665*1000</f>
        <v>142532.01776742152</v>
      </c>
      <c r="E12" s="61">
        <f t="shared" si="0"/>
        <v>27020.199519405811</v>
      </c>
      <c r="F12" s="61">
        <f t="shared" si="0"/>
        <v>12738.906284133111</v>
      </c>
      <c r="G12" s="61">
        <f t="shared" si="0"/>
        <v>64046.646763270954</v>
      </c>
      <c r="H12" s="61">
        <f t="shared" si="0"/>
        <v>1807.2962935993594</v>
      </c>
      <c r="I12" s="61">
        <f t="shared" si="0"/>
        <v>6847.9720381562665</v>
      </c>
      <c r="J12" s="61">
        <f t="shared" si="0"/>
        <v>0</v>
      </c>
      <c r="K12" s="61">
        <f t="shared" si="0"/>
        <v>8540.4208840020383</v>
      </c>
      <c r="L12" s="61">
        <f t="shared" si="0"/>
        <v>111.51241534988714</v>
      </c>
      <c r="M12" s="61">
        <f t="shared" si="0"/>
        <v>21419.063569504113</v>
      </c>
    </row>
    <row r="13" spans="1:13" ht="18" customHeight="1">
      <c r="A13" s="187"/>
      <c r="B13" s="189"/>
      <c r="C13" s="35" t="s">
        <v>74</v>
      </c>
      <c r="D13" s="58">
        <f t="shared" ref="D13:M13" si="1">D9/15586*1000</f>
        <v>105543.43641729758</v>
      </c>
      <c r="E13" s="59">
        <f t="shared" si="1"/>
        <v>24634.54382137816</v>
      </c>
      <c r="F13" s="59">
        <f t="shared" si="1"/>
        <v>4959.579109457205</v>
      </c>
      <c r="G13" s="59">
        <f t="shared" si="1"/>
        <v>43215.96304375722</v>
      </c>
      <c r="H13" s="59">
        <f t="shared" si="1"/>
        <v>1861.5424098549979</v>
      </c>
      <c r="I13" s="59">
        <f t="shared" si="1"/>
        <v>5821.5706403182339</v>
      </c>
      <c r="J13" s="59">
        <f t="shared" si="1"/>
        <v>0.89824201206210696</v>
      </c>
      <c r="K13" s="59">
        <f t="shared" si="1"/>
        <v>0</v>
      </c>
      <c r="L13" s="59">
        <f t="shared" si="1"/>
        <v>0</v>
      </c>
      <c r="M13" s="59">
        <f t="shared" si="1"/>
        <v>25049.339150519696</v>
      </c>
    </row>
    <row r="14" spans="1:13" ht="18" customHeight="1">
      <c r="A14" s="187"/>
      <c r="B14" s="189"/>
      <c r="C14" s="35" t="s">
        <v>57</v>
      </c>
      <c r="D14" s="58">
        <f t="shared" ref="D14:M14" si="2">D10/6775*1000</f>
        <v>102818.59778597785</v>
      </c>
      <c r="E14" s="59">
        <f t="shared" si="2"/>
        <v>19641.180811808121</v>
      </c>
      <c r="F14" s="59">
        <f t="shared" si="2"/>
        <v>2764.2804428044283</v>
      </c>
      <c r="G14" s="59">
        <f t="shared" si="2"/>
        <v>50728.560885608858</v>
      </c>
      <c r="H14" s="59">
        <f t="shared" si="2"/>
        <v>2078.6715867158669</v>
      </c>
      <c r="I14" s="59">
        <f t="shared" si="2"/>
        <v>5499.6309963099629</v>
      </c>
      <c r="J14" s="59">
        <f t="shared" si="2"/>
        <v>0</v>
      </c>
      <c r="K14" s="59">
        <f t="shared" si="2"/>
        <v>0</v>
      </c>
      <c r="L14" s="59">
        <f t="shared" si="2"/>
        <v>0</v>
      </c>
      <c r="M14" s="59">
        <f t="shared" si="2"/>
        <v>22106.273062730626</v>
      </c>
    </row>
    <row r="15" spans="1:13" ht="18" customHeight="1">
      <c r="A15" s="187"/>
      <c r="B15" s="190"/>
      <c r="C15" s="112" t="s">
        <v>58</v>
      </c>
      <c r="D15" s="62">
        <f t="shared" ref="D15:M15" si="3">D11/10695*1000</f>
        <v>103090.88359046284</v>
      </c>
      <c r="E15" s="63">
        <f t="shared" si="3"/>
        <v>18614.679756895748</v>
      </c>
      <c r="F15" s="63">
        <f t="shared" si="3"/>
        <v>7026.8349696119685</v>
      </c>
      <c r="G15" s="63">
        <f t="shared" si="3"/>
        <v>49383.45021037868</v>
      </c>
      <c r="H15" s="63">
        <f t="shared" si="3"/>
        <v>2305.5633473585785</v>
      </c>
      <c r="I15" s="63">
        <f t="shared" si="3"/>
        <v>4954.0906965871909</v>
      </c>
      <c r="J15" s="63">
        <f t="shared" si="3"/>
        <v>0</v>
      </c>
      <c r="K15" s="63">
        <f t="shared" si="3"/>
        <v>0</v>
      </c>
      <c r="L15" s="63">
        <f t="shared" si="3"/>
        <v>638.42917251051892</v>
      </c>
      <c r="M15" s="63">
        <f t="shared" si="3"/>
        <v>20167.835437120149</v>
      </c>
    </row>
    <row r="16" spans="1:13" ht="30" customHeight="1">
      <c r="A16" s="159">
        <v>17</v>
      </c>
      <c r="B16" s="55" t="s">
        <v>39</v>
      </c>
      <c r="C16" s="55" t="s">
        <v>38</v>
      </c>
      <c r="D16" s="60">
        <v>16331387</v>
      </c>
      <c r="E16" s="61">
        <v>3303929</v>
      </c>
      <c r="F16" s="61">
        <v>1386458</v>
      </c>
      <c r="G16" s="61">
        <v>7090569</v>
      </c>
      <c r="H16" s="61">
        <v>222743</v>
      </c>
      <c r="I16" s="61">
        <v>616183</v>
      </c>
      <c r="J16" s="61">
        <v>8254</v>
      </c>
      <c r="K16" s="61">
        <v>695608</v>
      </c>
      <c r="L16" s="61">
        <v>40556</v>
      </c>
      <c r="M16" s="61">
        <v>2967087</v>
      </c>
    </row>
    <row r="17" spans="1:13" ht="30" customHeight="1">
      <c r="A17" s="187"/>
      <c r="B17" s="55" t="s">
        <v>40</v>
      </c>
      <c r="C17" s="55" t="s">
        <v>38</v>
      </c>
      <c r="D17" s="58">
        <v>14122791</v>
      </c>
      <c r="E17" s="59">
        <v>3016512</v>
      </c>
      <c r="F17" s="59">
        <v>1365568</v>
      </c>
      <c r="G17" s="59">
        <v>6041168</v>
      </c>
      <c r="H17" s="59">
        <v>200515</v>
      </c>
      <c r="I17" s="59">
        <v>616182</v>
      </c>
      <c r="J17" s="59">
        <v>176</v>
      </c>
      <c r="K17" s="59">
        <v>596662</v>
      </c>
      <c r="L17" s="59">
        <v>34679</v>
      </c>
      <c r="M17" s="59">
        <v>2251329</v>
      </c>
    </row>
    <row r="18" spans="1:13" ht="30" customHeight="1" thickBot="1">
      <c r="A18" s="160"/>
      <c r="B18" s="64" t="s">
        <v>41</v>
      </c>
      <c r="C18" s="64" t="s">
        <v>185</v>
      </c>
      <c r="D18" s="58">
        <f>D17/101601*1000</f>
        <v>139002.48029054832</v>
      </c>
      <c r="E18" s="59">
        <f>E17/101601*1000</f>
        <v>29689.786517849236</v>
      </c>
      <c r="F18" s="59">
        <f>F17/101601*1000</f>
        <v>13440.497632897313</v>
      </c>
      <c r="G18" s="59">
        <f t="shared" ref="G18:M18" si="4">G17/101601*1000</f>
        <v>59459.729727069614</v>
      </c>
      <c r="H18" s="59">
        <f t="shared" si="4"/>
        <v>1973.5534099073827</v>
      </c>
      <c r="I18" s="59">
        <f t="shared" si="4"/>
        <v>6064.7237724038141</v>
      </c>
      <c r="J18" s="59">
        <f t="shared" si="4"/>
        <v>1.7322664147006426</v>
      </c>
      <c r="K18" s="59">
        <f t="shared" si="4"/>
        <v>5872.5996791370162</v>
      </c>
      <c r="L18" s="59">
        <f t="shared" si="4"/>
        <v>341.32538065570225</v>
      </c>
      <c r="M18" s="59">
        <f t="shared" si="4"/>
        <v>22158.531904213538</v>
      </c>
    </row>
    <row r="19" spans="1:13">
      <c r="A19" s="31" t="s">
        <v>93</v>
      </c>
      <c r="D19" s="119"/>
      <c r="E19" s="119"/>
      <c r="F19" s="119"/>
      <c r="G19" s="119"/>
      <c r="H19" s="119"/>
      <c r="I19" s="119"/>
      <c r="J19" s="119"/>
      <c r="K19" s="119"/>
      <c r="L19" s="119"/>
      <c r="M19" s="119"/>
    </row>
    <row r="20" spans="1:13">
      <c r="A20" s="31" t="s">
        <v>175</v>
      </c>
    </row>
  </sheetData>
  <mergeCells count="16">
    <mergeCell ref="A4:A15"/>
    <mergeCell ref="B4:B7"/>
    <mergeCell ref="A16:A18"/>
    <mergeCell ref="B8:B11"/>
    <mergeCell ref="B12:B15"/>
    <mergeCell ref="A2:A3"/>
    <mergeCell ref="B2:C3"/>
    <mergeCell ref="D2:D3"/>
    <mergeCell ref="E2:F2"/>
    <mergeCell ref="M2:M3"/>
    <mergeCell ref="G2:G3"/>
    <mergeCell ref="H2:H3"/>
    <mergeCell ref="I2:I3"/>
    <mergeCell ref="J2:J3"/>
    <mergeCell ref="K2:K3"/>
    <mergeCell ref="L2:L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opLeftCell="A37" workbookViewId="0">
      <selection activeCell="B1" sqref="B1"/>
    </sheetView>
  </sheetViews>
  <sheetFormatPr defaultRowHeight="13.5"/>
  <cols>
    <col min="1" max="1" width="11.125" style="2" customWidth="1"/>
    <col min="2" max="5" width="18.875" style="2" customWidth="1"/>
    <col min="6" max="9" width="21.375" style="2" customWidth="1"/>
    <col min="10" max="16384" width="9" style="2"/>
  </cols>
  <sheetData>
    <row r="1" spans="1:9" ht="14.25" thickBot="1">
      <c r="A1" s="1" t="s">
        <v>201</v>
      </c>
      <c r="C1" s="114"/>
      <c r="D1" s="114"/>
    </row>
    <row r="2" spans="1:9">
      <c r="A2" s="157" t="s">
        <v>1</v>
      </c>
      <c r="B2" s="155" t="s">
        <v>48</v>
      </c>
      <c r="C2" s="155"/>
      <c r="D2" s="155"/>
      <c r="E2" s="156"/>
      <c r="F2" s="157" t="s">
        <v>55</v>
      </c>
      <c r="G2" s="155"/>
      <c r="H2" s="155"/>
      <c r="I2" s="156"/>
    </row>
    <row r="3" spans="1:9">
      <c r="A3" s="158"/>
      <c r="B3" s="25" t="s">
        <v>49</v>
      </c>
      <c r="C3" s="25" t="s">
        <v>50</v>
      </c>
      <c r="D3" s="25" t="s">
        <v>51</v>
      </c>
      <c r="E3" s="26" t="s">
        <v>52</v>
      </c>
      <c r="F3" s="24" t="s">
        <v>49</v>
      </c>
      <c r="G3" s="25" t="s">
        <v>50</v>
      </c>
      <c r="H3" s="25" t="s">
        <v>51</v>
      </c>
      <c r="I3" s="26" t="s">
        <v>52</v>
      </c>
    </row>
    <row r="4" spans="1:9" hidden="1">
      <c r="A4" s="55" t="s">
        <v>54</v>
      </c>
      <c r="B4" s="12">
        <v>31804</v>
      </c>
      <c r="C4" s="12">
        <v>2926119</v>
      </c>
      <c r="D4" s="12">
        <v>55566901</v>
      </c>
      <c r="E4" s="12">
        <v>18990</v>
      </c>
      <c r="F4" s="12">
        <v>9209</v>
      </c>
      <c r="G4" s="12">
        <v>1807714</v>
      </c>
      <c r="H4" s="12">
        <v>87628277</v>
      </c>
      <c r="I4" s="12">
        <v>48475</v>
      </c>
    </row>
    <row r="5" spans="1:9">
      <c r="A5" s="35" t="s">
        <v>86</v>
      </c>
      <c r="B5" s="83">
        <v>51162</v>
      </c>
      <c r="C5" s="83">
        <v>4913227</v>
      </c>
      <c r="D5" s="83">
        <v>90516869</v>
      </c>
      <c r="E5" s="83">
        <v>18423</v>
      </c>
      <c r="F5" s="83">
        <v>15708</v>
      </c>
      <c r="G5" s="83">
        <v>2581502</v>
      </c>
      <c r="H5" s="83">
        <v>118274823</v>
      </c>
      <c r="I5" s="83">
        <v>45816</v>
      </c>
    </row>
    <row r="6" spans="1:9">
      <c r="A6" s="35">
        <v>14</v>
      </c>
      <c r="B6" s="12">
        <v>51175</v>
      </c>
      <c r="C6" s="12">
        <v>4960716</v>
      </c>
      <c r="D6" s="12">
        <v>95196637</v>
      </c>
      <c r="E6" s="12">
        <v>19190</v>
      </c>
      <c r="F6" s="12">
        <v>15860</v>
      </c>
      <c r="G6" s="12">
        <v>2640145</v>
      </c>
      <c r="H6" s="12">
        <v>123809820</v>
      </c>
      <c r="I6" s="12">
        <v>46895</v>
      </c>
    </row>
    <row r="7" spans="1:9">
      <c r="A7" s="35">
        <v>15</v>
      </c>
      <c r="B7" s="12">
        <f t="shared" ref="B7:H8" si="0">SUM(B18,B29,B39,B49,)</f>
        <v>51336</v>
      </c>
      <c r="C7" s="12">
        <f t="shared" si="0"/>
        <v>5006489</v>
      </c>
      <c r="D7" s="12">
        <f t="shared" si="0"/>
        <v>85038428</v>
      </c>
      <c r="E7" s="12">
        <v>16986</v>
      </c>
      <c r="F7" s="12">
        <f t="shared" si="0"/>
        <v>16000</v>
      </c>
      <c r="G7" s="12">
        <f t="shared" si="0"/>
        <v>2669650</v>
      </c>
      <c r="H7" s="12">
        <f t="shared" si="0"/>
        <v>111932691</v>
      </c>
      <c r="I7" s="12">
        <v>41928</v>
      </c>
    </row>
    <row r="8" spans="1:9">
      <c r="A8" s="35">
        <v>16</v>
      </c>
      <c r="B8" s="12">
        <f t="shared" si="0"/>
        <v>51492</v>
      </c>
      <c r="C8" s="12">
        <f t="shared" si="0"/>
        <v>5048346</v>
      </c>
      <c r="D8" s="12">
        <f t="shared" si="0"/>
        <v>89074909</v>
      </c>
      <c r="E8" s="12">
        <v>17644</v>
      </c>
      <c r="F8" s="12">
        <f t="shared" si="0"/>
        <v>16149</v>
      </c>
      <c r="G8" s="12">
        <f t="shared" si="0"/>
        <v>2711726</v>
      </c>
      <c r="H8" s="12">
        <f t="shared" si="0"/>
        <v>115458932</v>
      </c>
      <c r="I8" s="12">
        <v>42578</v>
      </c>
    </row>
    <row r="9" spans="1:9" s="1" customFormat="1" ht="14.25" thickBot="1">
      <c r="A9" s="42">
        <v>17</v>
      </c>
      <c r="B9" s="80">
        <v>52057</v>
      </c>
      <c r="C9" s="80">
        <v>5093270</v>
      </c>
      <c r="D9" s="80">
        <v>93038991</v>
      </c>
      <c r="E9" s="80">
        <v>18267</v>
      </c>
      <c r="F9" s="80">
        <v>16310</v>
      </c>
      <c r="G9" s="80">
        <v>2739970</v>
      </c>
      <c r="H9" s="80">
        <v>118070192</v>
      </c>
      <c r="I9" s="80">
        <v>43092</v>
      </c>
    </row>
    <row r="10" spans="1:9">
      <c r="A10" s="31" t="s">
        <v>42</v>
      </c>
      <c r="B10" s="31"/>
      <c r="C10" s="12"/>
      <c r="D10" s="12"/>
      <c r="E10" s="12"/>
      <c r="F10" s="12"/>
      <c r="G10" s="12"/>
      <c r="H10" s="12"/>
      <c r="I10" s="12"/>
    </row>
    <row r="11" spans="1:9">
      <c r="B11" s="31"/>
      <c r="C11" s="12"/>
      <c r="D11" s="12"/>
      <c r="E11" s="12"/>
      <c r="F11" s="12"/>
      <c r="G11" s="12"/>
      <c r="H11" s="12"/>
      <c r="I11" s="12"/>
    </row>
    <row r="12" spans="1:9" ht="14.25" thickBot="1">
      <c r="A12" s="1"/>
      <c r="C12" s="2" t="s">
        <v>53</v>
      </c>
    </row>
    <row r="13" spans="1:9">
      <c r="A13" s="157" t="s">
        <v>1</v>
      </c>
      <c r="B13" s="155" t="s">
        <v>48</v>
      </c>
      <c r="C13" s="155"/>
      <c r="D13" s="155"/>
      <c r="E13" s="155"/>
      <c r="F13" s="155" t="s">
        <v>55</v>
      </c>
      <c r="G13" s="155"/>
      <c r="H13" s="155"/>
      <c r="I13" s="156"/>
    </row>
    <row r="14" spans="1:9">
      <c r="A14" s="158"/>
      <c r="B14" s="25" t="s">
        <v>49</v>
      </c>
      <c r="C14" s="25" t="s">
        <v>50</v>
      </c>
      <c r="D14" s="25" t="s">
        <v>51</v>
      </c>
      <c r="E14" s="25" t="s">
        <v>52</v>
      </c>
      <c r="F14" s="25" t="s">
        <v>49</v>
      </c>
      <c r="G14" s="25" t="s">
        <v>50</v>
      </c>
      <c r="H14" s="25" t="s">
        <v>51</v>
      </c>
      <c r="I14" s="26" t="s">
        <v>52</v>
      </c>
    </row>
    <row r="15" spans="1:9" hidden="1">
      <c r="A15" s="55" t="s">
        <v>54</v>
      </c>
      <c r="B15" s="12">
        <v>31804</v>
      </c>
      <c r="C15" s="12">
        <v>2926119</v>
      </c>
      <c r="D15" s="12">
        <v>55566901</v>
      </c>
      <c r="E15" s="12">
        <v>18990</v>
      </c>
      <c r="F15" s="12">
        <v>9209</v>
      </c>
      <c r="G15" s="12">
        <v>1807714</v>
      </c>
      <c r="H15" s="12">
        <v>87628277</v>
      </c>
      <c r="I15" s="12">
        <v>48475</v>
      </c>
    </row>
    <row r="16" spans="1:9">
      <c r="A16" s="35" t="s">
        <v>86</v>
      </c>
      <c r="B16" s="84">
        <v>31113</v>
      </c>
      <c r="C16" s="12">
        <v>2972583</v>
      </c>
      <c r="D16" s="12">
        <v>59093443</v>
      </c>
      <c r="E16" s="12">
        <v>19879</v>
      </c>
      <c r="F16" s="12">
        <v>9658</v>
      </c>
      <c r="G16" s="12">
        <v>1890009</v>
      </c>
      <c r="H16" s="12">
        <v>93439333</v>
      </c>
      <c r="I16" s="12">
        <v>49617</v>
      </c>
    </row>
    <row r="17" spans="1:9">
      <c r="A17" s="35">
        <v>14</v>
      </c>
      <c r="B17" s="84">
        <v>31101</v>
      </c>
      <c r="C17" s="12">
        <v>3006261</v>
      </c>
      <c r="D17" s="12">
        <v>62336768</v>
      </c>
      <c r="E17" s="12">
        <v>20736</v>
      </c>
      <c r="F17" s="12">
        <v>9768</v>
      </c>
      <c r="G17" s="12">
        <v>1939391</v>
      </c>
      <c r="H17" s="12">
        <v>98258515</v>
      </c>
      <c r="I17" s="12">
        <v>50665</v>
      </c>
    </row>
    <row r="18" spans="1:9">
      <c r="A18" s="35">
        <v>15</v>
      </c>
      <c r="B18" s="84">
        <v>31239</v>
      </c>
      <c r="C18" s="12">
        <v>3039611</v>
      </c>
      <c r="D18" s="12">
        <v>55752704</v>
      </c>
      <c r="E18" s="12">
        <v>18342</v>
      </c>
      <c r="F18" s="12">
        <v>9877</v>
      </c>
      <c r="G18" s="12">
        <v>1964851</v>
      </c>
      <c r="H18" s="12">
        <v>89206135</v>
      </c>
      <c r="I18" s="12">
        <v>45401</v>
      </c>
    </row>
    <row r="19" spans="1:9">
      <c r="A19" s="35">
        <v>16</v>
      </c>
      <c r="B19" s="84">
        <v>31373</v>
      </c>
      <c r="C19" s="12">
        <v>3072151</v>
      </c>
      <c r="D19" s="12">
        <v>58529568</v>
      </c>
      <c r="E19" s="12">
        <v>19052</v>
      </c>
      <c r="F19" s="12">
        <v>9969</v>
      </c>
      <c r="G19" s="12">
        <v>2000659</v>
      </c>
      <c r="H19" s="12">
        <v>92150218</v>
      </c>
      <c r="I19" s="12">
        <v>46225</v>
      </c>
    </row>
    <row r="20" spans="1:9" s="1" customFormat="1" ht="14.25" thickBot="1">
      <c r="A20" s="42">
        <v>17</v>
      </c>
      <c r="B20" s="85">
        <v>31525</v>
      </c>
      <c r="C20" s="80">
        <v>3107266</v>
      </c>
      <c r="D20" s="80">
        <v>61340777</v>
      </c>
      <c r="E20" s="80">
        <v>19741</v>
      </c>
      <c r="F20" s="80">
        <v>10056</v>
      </c>
      <c r="G20" s="80">
        <v>2028354</v>
      </c>
      <c r="H20" s="80">
        <v>94442625</v>
      </c>
      <c r="I20" s="80">
        <v>46561</v>
      </c>
    </row>
    <row r="21" spans="1:9">
      <c r="A21" s="46" t="s">
        <v>46</v>
      </c>
      <c r="B21" s="31" t="s">
        <v>56</v>
      </c>
      <c r="C21" s="12"/>
      <c r="D21" s="12"/>
      <c r="E21" s="12"/>
      <c r="F21" s="12"/>
      <c r="G21" s="12"/>
      <c r="H21" s="12"/>
      <c r="I21" s="12"/>
    </row>
    <row r="22" spans="1:9">
      <c r="A22" s="31"/>
      <c r="B22" s="31" t="s">
        <v>42</v>
      </c>
      <c r="C22" s="12"/>
      <c r="D22" s="12"/>
      <c r="E22" s="12"/>
      <c r="F22" s="12"/>
      <c r="G22" s="12"/>
      <c r="H22" s="12"/>
      <c r="I22" s="12"/>
    </row>
    <row r="23" spans="1:9" ht="14.25" thickBot="1">
      <c r="A23" s="1"/>
      <c r="C23" s="2" t="s">
        <v>85</v>
      </c>
    </row>
    <row r="24" spans="1:9">
      <c r="A24" s="157" t="s">
        <v>1</v>
      </c>
      <c r="B24" s="155" t="s">
        <v>48</v>
      </c>
      <c r="C24" s="155"/>
      <c r="D24" s="155"/>
      <c r="E24" s="155"/>
      <c r="F24" s="155" t="s">
        <v>55</v>
      </c>
      <c r="G24" s="155"/>
      <c r="H24" s="155"/>
      <c r="I24" s="156"/>
    </row>
    <row r="25" spans="1:9">
      <c r="A25" s="158"/>
      <c r="B25" s="25" t="s">
        <v>49</v>
      </c>
      <c r="C25" s="25" t="s">
        <v>50</v>
      </c>
      <c r="D25" s="25" t="s">
        <v>51</v>
      </c>
      <c r="E25" s="25" t="s">
        <v>52</v>
      </c>
      <c r="F25" s="25" t="s">
        <v>49</v>
      </c>
      <c r="G25" s="25" t="s">
        <v>50</v>
      </c>
      <c r="H25" s="25" t="s">
        <v>51</v>
      </c>
      <c r="I25" s="26" t="s">
        <v>52</v>
      </c>
    </row>
    <row r="26" spans="1:9" hidden="1">
      <c r="A26" s="55" t="s">
        <v>54</v>
      </c>
      <c r="B26" s="12"/>
      <c r="C26" s="12"/>
      <c r="D26" s="12"/>
      <c r="E26" s="12"/>
      <c r="F26" s="12"/>
      <c r="G26" s="12"/>
      <c r="H26" s="12"/>
      <c r="I26" s="12"/>
    </row>
    <row r="27" spans="1:9">
      <c r="A27" s="55" t="s">
        <v>86</v>
      </c>
      <c r="B27" s="84">
        <v>9700</v>
      </c>
      <c r="C27" s="12">
        <v>834682</v>
      </c>
      <c r="D27" s="12">
        <v>14910144</v>
      </c>
      <c r="E27" s="12">
        <v>17863</v>
      </c>
      <c r="F27" s="12">
        <v>2577</v>
      </c>
      <c r="G27" s="12">
        <v>320835</v>
      </c>
      <c r="H27" s="12">
        <v>11454416</v>
      </c>
      <c r="I27" s="12">
        <v>35702</v>
      </c>
    </row>
    <row r="28" spans="1:9">
      <c r="A28" s="55">
        <v>14</v>
      </c>
      <c r="B28" s="84">
        <v>9697</v>
      </c>
      <c r="C28" s="12">
        <v>841557</v>
      </c>
      <c r="D28" s="12">
        <v>15553074</v>
      </c>
      <c r="E28" s="12">
        <v>18481</v>
      </c>
      <c r="F28" s="12">
        <v>2584</v>
      </c>
      <c r="G28" s="12">
        <v>323324</v>
      </c>
      <c r="H28" s="12">
        <v>11667395</v>
      </c>
      <c r="I28" s="12">
        <v>36086</v>
      </c>
    </row>
    <row r="29" spans="1:9">
      <c r="A29" s="55">
        <v>15</v>
      </c>
      <c r="B29" s="84">
        <v>9702</v>
      </c>
      <c r="C29" s="12">
        <v>847929</v>
      </c>
      <c r="D29" s="12">
        <v>13835420</v>
      </c>
      <c r="E29" s="12">
        <v>16317</v>
      </c>
      <c r="F29" s="12">
        <v>2585</v>
      </c>
      <c r="G29" s="12">
        <v>323467</v>
      </c>
      <c r="H29" s="12">
        <v>10287820</v>
      </c>
      <c r="I29" s="12">
        <v>31805</v>
      </c>
    </row>
    <row r="30" spans="1:9" ht="14.25" thickBot="1">
      <c r="A30" s="64">
        <v>16</v>
      </c>
      <c r="B30" s="85">
        <v>9681</v>
      </c>
      <c r="C30" s="80">
        <v>851623</v>
      </c>
      <c r="D30" s="80">
        <v>14466262</v>
      </c>
      <c r="E30" s="80">
        <v>16987</v>
      </c>
      <c r="F30" s="80">
        <v>2599</v>
      </c>
      <c r="G30" s="80">
        <v>327810</v>
      </c>
      <c r="H30" s="80">
        <v>10703959</v>
      </c>
      <c r="I30" s="80">
        <v>32653</v>
      </c>
    </row>
    <row r="31" spans="1:9">
      <c r="A31" s="46" t="s">
        <v>46</v>
      </c>
      <c r="B31" s="31" t="s">
        <v>56</v>
      </c>
    </row>
    <row r="32" spans="1:9">
      <c r="A32" s="31"/>
      <c r="B32" s="31" t="s">
        <v>42</v>
      </c>
    </row>
    <row r="33" spans="1:9" ht="14.25" thickBot="1">
      <c r="A33" s="1"/>
      <c r="C33" s="2" t="s">
        <v>77</v>
      </c>
    </row>
    <row r="34" spans="1:9">
      <c r="A34" s="157" t="s">
        <v>1</v>
      </c>
      <c r="B34" s="155" t="s">
        <v>48</v>
      </c>
      <c r="C34" s="155"/>
      <c r="D34" s="155"/>
      <c r="E34" s="155"/>
      <c r="F34" s="155" t="s">
        <v>55</v>
      </c>
      <c r="G34" s="155"/>
      <c r="H34" s="155"/>
      <c r="I34" s="156"/>
    </row>
    <row r="35" spans="1:9">
      <c r="A35" s="158"/>
      <c r="B35" s="25" t="s">
        <v>49</v>
      </c>
      <c r="C35" s="25" t="s">
        <v>50</v>
      </c>
      <c r="D35" s="25" t="s">
        <v>51</v>
      </c>
      <c r="E35" s="25" t="s">
        <v>52</v>
      </c>
      <c r="F35" s="25" t="s">
        <v>49</v>
      </c>
      <c r="G35" s="25" t="s">
        <v>50</v>
      </c>
      <c r="H35" s="25" t="s">
        <v>51</v>
      </c>
      <c r="I35" s="26" t="s">
        <v>52</v>
      </c>
    </row>
    <row r="36" spans="1:9" hidden="1">
      <c r="A36" s="55" t="s">
        <v>54</v>
      </c>
      <c r="B36" s="12"/>
      <c r="C36" s="12"/>
      <c r="D36" s="12"/>
      <c r="E36" s="12"/>
      <c r="F36" s="12"/>
      <c r="G36" s="12"/>
      <c r="H36" s="12"/>
      <c r="I36" s="12"/>
    </row>
    <row r="37" spans="1:9">
      <c r="A37" s="55" t="s">
        <v>86</v>
      </c>
      <c r="B37" s="84">
        <v>2778</v>
      </c>
      <c r="C37" s="12">
        <v>341355</v>
      </c>
      <c r="D37" s="12">
        <v>6905650</v>
      </c>
      <c r="E37" s="12">
        <v>20230</v>
      </c>
      <c r="F37" s="12">
        <v>809</v>
      </c>
      <c r="G37" s="12">
        <v>113155</v>
      </c>
      <c r="H37" s="12">
        <v>4121764</v>
      </c>
      <c r="I37" s="12">
        <v>36426</v>
      </c>
    </row>
    <row r="38" spans="1:9">
      <c r="A38" s="55">
        <v>14</v>
      </c>
      <c r="B38" s="84">
        <v>2820</v>
      </c>
      <c r="C38" s="12">
        <v>347392</v>
      </c>
      <c r="D38" s="12">
        <v>7338686</v>
      </c>
      <c r="E38" s="12">
        <v>21125</v>
      </c>
      <c r="F38" s="12">
        <v>823</v>
      </c>
      <c r="G38" s="12">
        <v>113642</v>
      </c>
      <c r="H38" s="12">
        <v>4136559</v>
      </c>
      <c r="I38" s="12">
        <v>36400</v>
      </c>
    </row>
    <row r="39" spans="1:9">
      <c r="A39" s="55">
        <v>15</v>
      </c>
      <c r="B39" s="84">
        <v>2829</v>
      </c>
      <c r="C39" s="12">
        <v>349709</v>
      </c>
      <c r="D39" s="12">
        <v>6560492</v>
      </c>
      <c r="E39" s="12">
        <v>18760</v>
      </c>
      <c r="F39" s="12">
        <v>833</v>
      </c>
      <c r="G39" s="12">
        <v>115203</v>
      </c>
      <c r="H39" s="12">
        <v>3675413</v>
      </c>
      <c r="I39" s="12">
        <v>31904</v>
      </c>
    </row>
    <row r="40" spans="1:9" ht="14.25" thickBot="1">
      <c r="A40" s="64">
        <v>16</v>
      </c>
      <c r="B40" s="85">
        <v>2848</v>
      </c>
      <c r="C40" s="80">
        <v>352618</v>
      </c>
      <c r="D40" s="80">
        <v>6823739</v>
      </c>
      <c r="E40" s="80">
        <v>19352</v>
      </c>
      <c r="F40" s="80">
        <v>839</v>
      </c>
      <c r="G40" s="80">
        <v>116048</v>
      </c>
      <c r="H40" s="80">
        <v>3731517</v>
      </c>
      <c r="I40" s="80">
        <v>32155</v>
      </c>
    </row>
    <row r="41" spans="1:9">
      <c r="A41" s="46" t="s">
        <v>46</v>
      </c>
      <c r="B41" s="31" t="s">
        <v>56</v>
      </c>
    </row>
    <row r="42" spans="1:9">
      <c r="A42" s="31"/>
      <c r="B42" s="31" t="s">
        <v>42</v>
      </c>
    </row>
    <row r="43" spans="1:9" ht="14.25" thickBot="1">
      <c r="A43" s="1"/>
      <c r="C43" s="2" t="s">
        <v>78</v>
      </c>
    </row>
    <row r="44" spans="1:9">
      <c r="A44" s="157" t="s">
        <v>1</v>
      </c>
      <c r="B44" s="155" t="s">
        <v>48</v>
      </c>
      <c r="C44" s="155"/>
      <c r="D44" s="155"/>
      <c r="E44" s="155"/>
      <c r="F44" s="155" t="s">
        <v>55</v>
      </c>
      <c r="G44" s="155"/>
      <c r="H44" s="155"/>
      <c r="I44" s="156"/>
    </row>
    <row r="45" spans="1:9">
      <c r="A45" s="158"/>
      <c r="B45" s="25" t="s">
        <v>49</v>
      </c>
      <c r="C45" s="25" t="s">
        <v>50</v>
      </c>
      <c r="D45" s="25" t="s">
        <v>51</v>
      </c>
      <c r="E45" s="25" t="s">
        <v>52</v>
      </c>
      <c r="F45" s="25" t="s">
        <v>49</v>
      </c>
      <c r="G45" s="25" t="s">
        <v>50</v>
      </c>
      <c r="H45" s="25" t="s">
        <v>51</v>
      </c>
      <c r="I45" s="26" t="s">
        <v>52</v>
      </c>
    </row>
    <row r="46" spans="1:9" hidden="1">
      <c r="A46" s="55" t="s">
        <v>54</v>
      </c>
      <c r="B46" s="12"/>
      <c r="C46" s="12"/>
      <c r="D46" s="12"/>
      <c r="E46" s="12"/>
      <c r="F46" s="12"/>
      <c r="G46" s="12"/>
      <c r="H46" s="12"/>
      <c r="I46" s="12"/>
    </row>
    <row r="47" spans="1:9">
      <c r="A47" s="55" t="s">
        <v>86</v>
      </c>
      <c r="B47" s="84">
        <v>7206</v>
      </c>
      <c r="C47" s="12">
        <v>720120</v>
      </c>
      <c r="D47" s="12">
        <v>8789324</v>
      </c>
      <c r="E47" s="12">
        <v>12205</v>
      </c>
      <c r="F47" s="12">
        <v>2260</v>
      </c>
      <c r="G47" s="12">
        <v>147076</v>
      </c>
      <c r="H47" s="12">
        <v>3504758</v>
      </c>
      <c r="I47" s="12">
        <v>23830</v>
      </c>
    </row>
    <row r="48" spans="1:9">
      <c r="A48" s="55">
        <v>14</v>
      </c>
      <c r="B48" s="84">
        <v>7205</v>
      </c>
      <c r="C48" s="12">
        <v>722913</v>
      </c>
      <c r="D48" s="12">
        <v>9204779</v>
      </c>
      <c r="E48" s="12">
        <v>12733</v>
      </c>
      <c r="F48" s="12">
        <v>2276</v>
      </c>
      <c r="G48" s="12">
        <v>149135</v>
      </c>
      <c r="H48" s="12">
        <v>3656502</v>
      </c>
      <c r="I48" s="12">
        <v>24518</v>
      </c>
    </row>
    <row r="49" spans="1:9">
      <c r="A49" s="55">
        <v>15</v>
      </c>
      <c r="B49" s="84">
        <v>7566</v>
      </c>
      <c r="C49" s="12">
        <v>769240</v>
      </c>
      <c r="D49" s="12">
        <v>8889812</v>
      </c>
      <c r="E49" s="12">
        <v>11557</v>
      </c>
      <c r="F49" s="12">
        <v>2705</v>
      </c>
      <c r="G49" s="12">
        <v>266129</v>
      </c>
      <c r="H49" s="12">
        <v>8763323</v>
      </c>
      <c r="I49" s="12">
        <v>32929</v>
      </c>
    </row>
    <row r="50" spans="1:9" ht="14.25" thickBot="1">
      <c r="A50" s="64">
        <v>16</v>
      </c>
      <c r="B50" s="85">
        <v>7590</v>
      </c>
      <c r="C50" s="80">
        <v>771954</v>
      </c>
      <c r="D50" s="80">
        <v>9255340</v>
      </c>
      <c r="E50" s="80">
        <v>11989</v>
      </c>
      <c r="F50" s="80">
        <v>2742</v>
      </c>
      <c r="G50" s="80">
        <v>267209</v>
      </c>
      <c r="H50" s="80">
        <v>8873238</v>
      </c>
      <c r="I50" s="80">
        <v>33207</v>
      </c>
    </row>
    <row r="51" spans="1:9">
      <c r="A51" s="46" t="s">
        <v>46</v>
      </c>
      <c r="B51" s="31" t="s">
        <v>56</v>
      </c>
    </row>
    <row r="52" spans="1:9">
      <c r="A52" s="31"/>
      <c r="B52" s="31" t="s">
        <v>42</v>
      </c>
    </row>
  </sheetData>
  <mergeCells count="15">
    <mergeCell ref="A2:A3"/>
    <mergeCell ref="B2:E2"/>
    <mergeCell ref="F2:I2"/>
    <mergeCell ref="A34:A35"/>
    <mergeCell ref="B34:E34"/>
    <mergeCell ref="F34:I34"/>
    <mergeCell ref="A44:A45"/>
    <mergeCell ref="B44:E44"/>
    <mergeCell ref="F44:I44"/>
    <mergeCell ref="B13:E13"/>
    <mergeCell ref="A13:A14"/>
    <mergeCell ref="F13:I13"/>
    <mergeCell ref="A24:A25"/>
    <mergeCell ref="B24:E24"/>
    <mergeCell ref="F24:I24"/>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view="pageBreakPreview" topLeftCell="A7" zoomScaleNormal="75" workbookViewId="0">
      <selection activeCell="B1" sqref="B1"/>
    </sheetView>
  </sheetViews>
  <sheetFormatPr defaultRowHeight="13.5"/>
  <cols>
    <col min="1" max="1" width="11.125" style="2" customWidth="1"/>
    <col min="2" max="6" width="15.125" style="2" customWidth="1"/>
    <col min="7" max="13" width="10.625" style="2" customWidth="1"/>
    <col min="14" max="14" width="11.375" style="2" customWidth="1"/>
    <col min="15" max="16384" width="9" style="2"/>
  </cols>
  <sheetData>
    <row r="1" spans="1:14" ht="18.75" customHeight="1" thickBot="1">
      <c r="A1" s="1" t="s">
        <v>202</v>
      </c>
      <c r="D1" s="118" t="s">
        <v>180</v>
      </c>
      <c r="E1" s="117"/>
    </row>
    <row r="2" spans="1:14">
      <c r="A2" s="206" t="s">
        <v>1</v>
      </c>
      <c r="B2" s="192" t="s">
        <v>59</v>
      </c>
      <c r="C2" s="192"/>
      <c r="D2" s="192"/>
      <c r="E2" s="192"/>
      <c r="F2" s="23"/>
      <c r="G2" s="86" t="s">
        <v>66</v>
      </c>
      <c r="H2" s="86"/>
      <c r="I2" s="22"/>
      <c r="J2" s="207" t="s">
        <v>67</v>
      </c>
      <c r="K2" s="207"/>
      <c r="L2" s="207"/>
      <c r="M2" s="207"/>
      <c r="N2" s="198" t="s">
        <v>68</v>
      </c>
    </row>
    <row r="3" spans="1:14">
      <c r="A3" s="187"/>
      <c r="B3" s="201" t="s">
        <v>64</v>
      </c>
      <c r="C3" s="203" t="s">
        <v>65</v>
      </c>
      <c r="D3" s="185" t="s">
        <v>60</v>
      </c>
      <c r="E3" s="158"/>
      <c r="F3" s="188" t="s">
        <v>64</v>
      </c>
      <c r="G3" s="201" t="s">
        <v>65</v>
      </c>
      <c r="H3" s="185" t="s">
        <v>60</v>
      </c>
      <c r="I3" s="158"/>
      <c r="J3" s="203" t="s">
        <v>64</v>
      </c>
      <c r="K3" s="203" t="s">
        <v>65</v>
      </c>
      <c r="L3" s="185" t="s">
        <v>60</v>
      </c>
      <c r="M3" s="208"/>
      <c r="N3" s="199"/>
    </row>
    <row r="4" spans="1:14">
      <c r="A4" s="187"/>
      <c r="B4" s="187"/>
      <c r="C4" s="204"/>
      <c r="D4" s="87" t="s">
        <v>61</v>
      </c>
      <c r="E4" s="87" t="s">
        <v>63</v>
      </c>
      <c r="F4" s="189"/>
      <c r="G4" s="187"/>
      <c r="H4" s="87" t="s">
        <v>61</v>
      </c>
      <c r="I4" s="87" t="s">
        <v>63</v>
      </c>
      <c r="J4" s="204"/>
      <c r="K4" s="204"/>
      <c r="L4" s="87" t="s">
        <v>61</v>
      </c>
      <c r="M4" s="88" t="s">
        <v>63</v>
      </c>
      <c r="N4" s="199"/>
    </row>
    <row r="5" spans="1:14">
      <c r="A5" s="202"/>
      <c r="B5" s="202"/>
      <c r="C5" s="205"/>
      <c r="D5" s="89" t="s">
        <v>62</v>
      </c>
      <c r="E5" s="89" t="s">
        <v>62</v>
      </c>
      <c r="F5" s="190"/>
      <c r="G5" s="202"/>
      <c r="H5" s="89" t="s">
        <v>62</v>
      </c>
      <c r="I5" s="89" t="s">
        <v>62</v>
      </c>
      <c r="J5" s="205"/>
      <c r="K5" s="205"/>
      <c r="L5" s="89" t="s">
        <v>62</v>
      </c>
      <c r="M5" s="48" t="s">
        <v>62</v>
      </c>
      <c r="N5" s="200"/>
    </row>
    <row r="6" spans="1:14" hidden="1">
      <c r="A6" s="35" t="s">
        <v>54</v>
      </c>
      <c r="B6" s="77">
        <v>12842231</v>
      </c>
      <c r="C6" s="17">
        <v>413778432</v>
      </c>
      <c r="D6" s="17">
        <v>32220</v>
      </c>
      <c r="E6" s="17">
        <v>130906</v>
      </c>
      <c r="F6" s="17">
        <v>274552</v>
      </c>
      <c r="G6" s="17">
        <v>19758410</v>
      </c>
      <c r="H6" s="17">
        <v>71966</v>
      </c>
      <c r="I6" s="17">
        <v>130906</v>
      </c>
      <c r="J6" s="17">
        <v>898288</v>
      </c>
      <c r="K6" s="17">
        <v>25690183</v>
      </c>
      <c r="L6" s="17">
        <v>28599</v>
      </c>
      <c r="M6" s="17">
        <v>47824</v>
      </c>
      <c r="N6" s="90" t="s">
        <v>69</v>
      </c>
    </row>
    <row r="7" spans="1:14" ht="18" customHeight="1">
      <c r="A7" s="35" t="s">
        <v>86</v>
      </c>
      <c r="B7" s="91">
        <v>20015173</v>
      </c>
      <c r="C7" s="18">
        <v>512367032</v>
      </c>
      <c r="D7" s="18">
        <v>25599</v>
      </c>
      <c r="E7" s="18">
        <v>236055</v>
      </c>
      <c r="F7" s="18">
        <v>331932</v>
      </c>
      <c r="G7" s="18">
        <v>20579371</v>
      </c>
      <c r="H7" s="18">
        <v>61999</v>
      </c>
      <c r="I7" s="18">
        <v>174675</v>
      </c>
      <c r="J7" s="18">
        <v>1080548</v>
      </c>
      <c r="K7" s="18">
        <v>28470207</v>
      </c>
      <c r="L7" s="18">
        <v>26348</v>
      </c>
      <c r="M7" s="18">
        <v>78565</v>
      </c>
      <c r="N7" s="107" t="s">
        <v>69</v>
      </c>
    </row>
    <row r="8" spans="1:14" ht="18" customHeight="1">
      <c r="A8" s="35">
        <v>14</v>
      </c>
      <c r="B8" s="91">
        <v>20297009</v>
      </c>
      <c r="C8" s="18">
        <v>505469192</v>
      </c>
      <c r="D8" s="18">
        <v>24904</v>
      </c>
      <c r="E8" s="18">
        <v>224213</v>
      </c>
      <c r="F8" s="18">
        <v>323970</v>
      </c>
      <c r="G8" s="18">
        <v>18669574</v>
      </c>
      <c r="H8" s="18">
        <v>57627</v>
      </c>
      <c r="I8" s="18">
        <v>154309</v>
      </c>
      <c r="J8" s="18">
        <v>1107649</v>
      </c>
      <c r="K8" s="18">
        <v>26835975</v>
      </c>
      <c r="L8" s="18">
        <v>24228</v>
      </c>
      <c r="M8" s="18">
        <v>77592</v>
      </c>
      <c r="N8" s="110" t="s">
        <v>178</v>
      </c>
    </row>
    <row r="9" spans="1:14" ht="18" customHeight="1">
      <c r="A9" s="35">
        <v>15</v>
      </c>
      <c r="B9" s="91">
        <v>20469082</v>
      </c>
      <c r="C9" s="18">
        <v>445190430</v>
      </c>
      <c r="D9" s="18">
        <v>21749</v>
      </c>
      <c r="E9" s="18">
        <v>227304</v>
      </c>
      <c r="F9" s="18">
        <v>408267</v>
      </c>
      <c r="G9" s="18">
        <v>26842578</v>
      </c>
      <c r="H9" s="18">
        <v>65748</v>
      </c>
      <c r="I9" s="18">
        <v>171983</v>
      </c>
      <c r="J9" s="18">
        <v>1154414</v>
      </c>
      <c r="K9" s="18">
        <v>23106902</v>
      </c>
      <c r="L9" s="18">
        <v>20016</v>
      </c>
      <c r="M9" s="18">
        <v>69414</v>
      </c>
      <c r="N9" s="108" t="s">
        <v>176</v>
      </c>
    </row>
    <row r="10" spans="1:14" ht="18" customHeight="1">
      <c r="A10" s="35">
        <v>16</v>
      </c>
      <c r="B10" s="91">
        <v>20656178</v>
      </c>
      <c r="C10" s="18">
        <v>425455263</v>
      </c>
      <c r="D10" s="18">
        <v>20597</v>
      </c>
      <c r="E10" s="18">
        <v>216856</v>
      </c>
      <c r="F10" s="18">
        <v>418069</v>
      </c>
      <c r="G10" s="18">
        <v>26029135</v>
      </c>
      <c r="H10" s="18">
        <v>62260</v>
      </c>
      <c r="I10" s="18">
        <v>163455</v>
      </c>
      <c r="J10" s="18">
        <v>1159004</v>
      </c>
      <c r="K10" s="18">
        <v>21438913</v>
      </c>
      <c r="L10" s="18">
        <v>18498</v>
      </c>
      <c r="M10" s="18">
        <v>62916</v>
      </c>
      <c r="N10" s="108" t="s">
        <v>177</v>
      </c>
    </row>
    <row r="11" spans="1:14" ht="18" customHeight="1" thickBot="1">
      <c r="A11" s="42">
        <v>17</v>
      </c>
      <c r="B11" s="92">
        <v>20878606</v>
      </c>
      <c r="C11" s="15">
        <v>406533716</v>
      </c>
      <c r="D11" s="15">
        <v>19471</v>
      </c>
      <c r="E11" s="15">
        <v>207331</v>
      </c>
      <c r="F11" s="15">
        <v>422915</v>
      </c>
      <c r="G11" s="15">
        <v>24771152</v>
      </c>
      <c r="H11" s="15">
        <v>58572</v>
      </c>
      <c r="I11" s="15">
        <v>155741</v>
      </c>
      <c r="J11" s="15">
        <v>1160275</v>
      </c>
      <c r="K11" s="15">
        <v>19941605</v>
      </c>
      <c r="L11" s="15">
        <v>17187</v>
      </c>
      <c r="M11" s="15">
        <v>59716</v>
      </c>
      <c r="N11" s="109" t="s">
        <v>177</v>
      </c>
    </row>
    <row r="12" spans="1:14">
      <c r="A12" s="55"/>
      <c r="B12" s="18"/>
      <c r="C12" s="18"/>
      <c r="D12" s="18"/>
      <c r="E12" s="18"/>
      <c r="F12" s="18"/>
      <c r="G12" s="18"/>
      <c r="H12" s="18"/>
      <c r="I12" s="18"/>
      <c r="J12" s="18"/>
      <c r="K12" s="18"/>
      <c r="L12" s="18"/>
      <c r="M12" s="18"/>
      <c r="N12" s="93"/>
    </row>
    <row r="13" spans="1:14" ht="14.25" thickBot="1"/>
    <row r="14" spans="1:14">
      <c r="A14" s="157" t="s">
        <v>1</v>
      </c>
      <c r="B14" s="23"/>
      <c r="C14" s="86"/>
      <c r="D14" s="86"/>
      <c r="E14" s="86" t="s">
        <v>72</v>
      </c>
      <c r="F14" s="86"/>
      <c r="G14" s="86"/>
      <c r="H14" s="86"/>
      <c r="I14" s="22"/>
      <c r="J14" s="155" t="s">
        <v>73</v>
      </c>
      <c r="K14" s="155"/>
      <c r="L14" s="155"/>
      <c r="M14" s="155"/>
      <c r="N14" s="194" t="s">
        <v>68</v>
      </c>
    </row>
    <row r="15" spans="1:14" ht="13.5" customHeight="1">
      <c r="A15" s="158"/>
      <c r="B15" s="183" t="s">
        <v>70</v>
      </c>
      <c r="C15" s="183"/>
      <c r="D15" s="183"/>
      <c r="E15" s="183"/>
      <c r="F15" s="26"/>
      <c r="G15" s="208" t="s">
        <v>71</v>
      </c>
      <c r="H15" s="208"/>
      <c r="I15" s="24"/>
      <c r="J15" s="183"/>
      <c r="K15" s="183"/>
      <c r="L15" s="183"/>
      <c r="M15" s="183"/>
      <c r="N15" s="195"/>
    </row>
    <row r="16" spans="1:14">
      <c r="A16" s="158"/>
      <c r="B16" s="196" t="s">
        <v>64</v>
      </c>
      <c r="C16" s="196" t="s">
        <v>65</v>
      </c>
      <c r="D16" s="183" t="s">
        <v>60</v>
      </c>
      <c r="E16" s="183"/>
      <c r="F16" s="197" t="s">
        <v>64</v>
      </c>
      <c r="G16" s="209" t="s">
        <v>65</v>
      </c>
      <c r="H16" s="183" t="s">
        <v>60</v>
      </c>
      <c r="I16" s="183"/>
      <c r="J16" s="196" t="s">
        <v>64</v>
      </c>
      <c r="K16" s="196" t="s">
        <v>65</v>
      </c>
      <c r="L16" s="183" t="s">
        <v>60</v>
      </c>
      <c r="M16" s="183"/>
      <c r="N16" s="195"/>
    </row>
    <row r="17" spans="1:14">
      <c r="A17" s="158"/>
      <c r="B17" s="183"/>
      <c r="C17" s="183"/>
      <c r="D17" s="25" t="s">
        <v>61</v>
      </c>
      <c r="E17" s="25" t="s">
        <v>63</v>
      </c>
      <c r="F17" s="185"/>
      <c r="G17" s="158"/>
      <c r="H17" s="25" t="s">
        <v>61</v>
      </c>
      <c r="I17" s="25" t="s">
        <v>63</v>
      </c>
      <c r="J17" s="183"/>
      <c r="K17" s="183"/>
      <c r="L17" s="25" t="s">
        <v>61</v>
      </c>
      <c r="M17" s="25" t="s">
        <v>63</v>
      </c>
      <c r="N17" s="195"/>
    </row>
    <row r="18" spans="1:14">
      <c r="A18" s="158"/>
      <c r="B18" s="183"/>
      <c r="C18" s="183"/>
      <c r="D18" s="25" t="s">
        <v>62</v>
      </c>
      <c r="E18" s="25" t="s">
        <v>62</v>
      </c>
      <c r="F18" s="185"/>
      <c r="G18" s="158"/>
      <c r="H18" s="25" t="s">
        <v>62</v>
      </c>
      <c r="I18" s="25" t="s">
        <v>62</v>
      </c>
      <c r="J18" s="183"/>
      <c r="K18" s="183"/>
      <c r="L18" s="25" t="s">
        <v>62</v>
      </c>
      <c r="M18" s="25" t="s">
        <v>62</v>
      </c>
      <c r="N18" s="195"/>
    </row>
    <row r="19" spans="1:14" hidden="1">
      <c r="A19" s="35" t="s">
        <v>54</v>
      </c>
      <c r="B19" s="77">
        <v>1895703</v>
      </c>
      <c r="C19" s="17">
        <v>108263911</v>
      </c>
      <c r="D19" s="17">
        <v>57110</v>
      </c>
      <c r="E19" s="17">
        <v>107100</v>
      </c>
      <c r="F19" s="18">
        <v>3517388</v>
      </c>
      <c r="G19" s="17">
        <v>129233628</v>
      </c>
      <c r="H19" s="17">
        <v>36741</v>
      </c>
      <c r="I19" s="17">
        <v>81578</v>
      </c>
      <c r="J19" s="17">
        <v>6228141</v>
      </c>
      <c r="K19" s="17">
        <v>130724527</v>
      </c>
      <c r="L19" s="17">
        <v>20989</v>
      </c>
      <c r="M19" s="17">
        <v>49420</v>
      </c>
      <c r="N19" s="90" t="s">
        <v>69</v>
      </c>
    </row>
    <row r="20" spans="1:14" ht="18" customHeight="1">
      <c r="A20" s="35" t="s">
        <v>86</v>
      </c>
      <c r="B20" s="91">
        <v>2071621</v>
      </c>
      <c r="C20" s="18">
        <v>109074578</v>
      </c>
      <c r="D20" s="18">
        <v>52652</v>
      </c>
      <c r="E20" s="18">
        <v>169618</v>
      </c>
      <c r="F20" s="18">
        <v>4474148</v>
      </c>
      <c r="G20" s="18">
        <v>158925124</v>
      </c>
      <c r="H20" s="18">
        <v>35521</v>
      </c>
      <c r="I20" s="18">
        <v>138322</v>
      </c>
      <c r="J20" s="18">
        <v>11956107</v>
      </c>
      <c r="K20" s="18">
        <v>195042060</v>
      </c>
      <c r="L20" s="18">
        <v>16313</v>
      </c>
      <c r="M20" s="18">
        <v>151680</v>
      </c>
      <c r="N20" s="107" t="s">
        <v>69</v>
      </c>
    </row>
    <row r="21" spans="1:14" ht="18" customHeight="1">
      <c r="A21" s="35">
        <v>14</v>
      </c>
      <c r="B21" s="91">
        <v>2157922</v>
      </c>
      <c r="C21" s="18">
        <v>106176768</v>
      </c>
      <c r="D21" s="18">
        <v>49203</v>
      </c>
      <c r="E21" s="18">
        <v>164152</v>
      </c>
      <c r="F21" s="18">
        <v>4542385</v>
      </c>
      <c r="G21" s="18">
        <v>157600219</v>
      </c>
      <c r="H21" s="18">
        <v>34695</v>
      </c>
      <c r="I21" s="18">
        <v>126784</v>
      </c>
      <c r="J21" s="18">
        <v>12062046</v>
      </c>
      <c r="K21" s="18">
        <v>195906344</v>
      </c>
      <c r="L21" s="18">
        <v>16242</v>
      </c>
      <c r="M21" s="18">
        <v>147960</v>
      </c>
      <c r="N21" s="110" t="s">
        <v>178</v>
      </c>
    </row>
    <row r="22" spans="1:14" ht="18" customHeight="1">
      <c r="A22" s="35">
        <v>15</v>
      </c>
      <c r="B22" s="91">
        <v>2159036</v>
      </c>
      <c r="C22" s="18">
        <v>84501596</v>
      </c>
      <c r="D22" s="18">
        <v>39139</v>
      </c>
      <c r="E22" s="18">
        <v>123476</v>
      </c>
      <c r="F22" s="18">
        <v>4573611</v>
      </c>
      <c r="G22" s="18">
        <v>138631276</v>
      </c>
      <c r="H22" s="18">
        <v>30311</v>
      </c>
      <c r="I22" s="18">
        <v>103423</v>
      </c>
      <c r="J22" s="18">
        <v>12073733</v>
      </c>
      <c r="K22" s="18">
        <v>171853410</v>
      </c>
      <c r="L22" s="18">
        <v>14234</v>
      </c>
      <c r="M22" s="18">
        <v>132901</v>
      </c>
      <c r="N22" s="108" t="s">
        <v>176</v>
      </c>
    </row>
    <row r="23" spans="1:14" ht="18" customHeight="1">
      <c r="A23" s="35">
        <v>16</v>
      </c>
      <c r="B23" s="91">
        <v>2193966</v>
      </c>
      <c r="C23" s="18">
        <v>79472797</v>
      </c>
      <c r="D23" s="18">
        <v>36223</v>
      </c>
      <c r="E23" s="18">
        <v>111031</v>
      </c>
      <c r="F23" s="18">
        <v>4621747</v>
      </c>
      <c r="G23" s="18">
        <v>132142599</v>
      </c>
      <c r="H23" s="18">
        <v>28591</v>
      </c>
      <c r="I23" s="18">
        <v>98363</v>
      </c>
      <c r="J23" s="18">
        <v>12148932</v>
      </c>
      <c r="K23" s="18">
        <v>166092399</v>
      </c>
      <c r="L23" s="18">
        <v>13671</v>
      </c>
      <c r="M23" s="18">
        <v>125387</v>
      </c>
      <c r="N23" s="108" t="s">
        <v>177</v>
      </c>
    </row>
    <row r="24" spans="1:14" ht="18" customHeight="1" thickBot="1">
      <c r="A24" s="42">
        <v>17</v>
      </c>
      <c r="B24" s="92">
        <v>2216894</v>
      </c>
      <c r="C24" s="15">
        <v>74646644</v>
      </c>
      <c r="D24" s="15">
        <v>33672</v>
      </c>
      <c r="E24" s="15">
        <v>100860</v>
      </c>
      <c r="F24" s="15">
        <v>4687106</v>
      </c>
      <c r="G24" s="15">
        <v>126431614</v>
      </c>
      <c r="H24" s="15">
        <v>26974</v>
      </c>
      <c r="I24" s="15">
        <v>93413</v>
      </c>
      <c r="J24" s="15">
        <v>12272575</v>
      </c>
      <c r="K24" s="15">
        <v>160459867</v>
      </c>
      <c r="L24" s="15">
        <v>13075</v>
      </c>
      <c r="M24" s="15">
        <v>118308</v>
      </c>
      <c r="N24" s="109" t="s">
        <v>177</v>
      </c>
    </row>
    <row r="25" spans="1:14">
      <c r="A25" s="31" t="s">
        <v>42</v>
      </c>
      <c r="B25" s="31"/>
    </row>
    <row r="26" spans="1:14" ht="14.25" thickBot="1">
      <c r="A26" s="1" t="s">
        <v>203</v>
      </c>
      <c r="E26" s="2" t="s">
        <v>75</v>
      </c>
    </row>
    <row r="27" spans="1:14">
      <c r="A27" s="206" t="s">
        <v>1</v>
      </c>
      <c r="B27" s="192" t="s">
        <v>59</v>
      </c>
      <c r="C27" s="192"/>
      <c r="D27" s="192"/>
      <c r="E27" s="192"/>
      <c r="F27" s="207" t="s">
        <v>66</v>
      </c>
      <c r="G27" s="207"/>
      <c r="H27" s="207"/>
      <c r="I27" s="207"/>
      <c r="J27" s="207" t="s">
        <v>67</v>
      </c>
      <c r="K27" s="207"/>
      <c r="L27" s="207"/>
      <c r="M27" s="207"/>
      <c r="N27" s="198" t="s">
        <v>68</v>
      </c>
    </row>
    <row r="28" spans="1:14">
      <c r="A28" s="187"/>
      <c r="B28" s="201" t="s">
        <v>64</v>
      </c>
      <c r="C28" s="203" t="s">
        <v>65</v>
      </c>
      <c r="D28" s="185" t="s">
        <v>60</v>
      </c>
      <c r="E28" s="158"/>
      <c r="F28" s="203" t="s">
        <v>64</v>
      </c>
      <c r="G28" s="203" t="s">
        <v>65</v>
      </c>
      <c r="H28" s="185" t="s">
        <v>60</v>
      </c>
      <c r="I28" s="158"/>
      <c r="J28" s="203" t="s">
        <v>64</v>
      </c>
      <c r="K28" s="203" t="s">
        <v>65</v>
      </c>
      <c r="L28" s="185" t="s">
        <v>60</v>
      </c>
      <c r="M28" s="208"/>
      <c r="N28" s="199"/>
    </row>
    <row r="29" spans="1:14">
      <c r="A29" s="187"/>
      <c r="B29" s="187"/>
      <c r="C29" s="204"/>
      <c r="D29" s="87" t="s">
        <v>61</v>
      </c>
      <c r="E29" s="87" t="s">
        <v>63</v>
      </c>
      <c r="F29" s="204"/>
      <c r="G29" s="204"/>
      <c r="H29" s="87" t="s">
        <v>61</v>
      </c>
      <c r="I29" s="87" t="s">
        <v>63</v>
      </c>
      <c r="J29" s="204"/>
      <c r="K29" s="204"/>
      <c r="L29" s="87" t="s">
        <v>61</v>
      </c>
      <c r="M29" s="88" t="s">
        <v>63</v>
      </c>
      <c r="N29" s="199"/>
    </row>
    <row r="30" spans="1:14">
      <c r="A30" s="202"/>
      <c r="B30" s="202"/>
      <c r="C30" s="205"/>
      <c r="D30" s="89" t="s">
        <v>62</v>
      </c>
      <c r="E30" s="89" t="s">
        <v>62</v>
      </c>
      <c r="F30" s="205"/>
      <c r="G30" s="205"/>
      <c r="H30" s="89" t="s">
        <v>62</v>
      </c>
      <c r="I30" s="89" t="s">
        <v>62</v>
      </c>
      <c r="J30" s="205"/>
      <c r="K30" s="205"/>
      <c r="L30" s="89" t="s">
        <v>62</v>
      </c>
      <c r="M30" s="48" t="s">
        <v>62</v>
      </c>
      <c r="N30" s="200"/>
    </row>
    <row r="31" spans="1:14" hidden="1">
      <c r="A31" s="35" t="s">
        <v>54</v>
      </c>
      <c r="B31" s="77">
        <v>12842231</v>
      </c>
      <c r="C31" s="17">
        <v>413778432</v>
      </c>
      <c r="D31" s="17">
        <v>32220</v>
      </c>
      <c r="E31" s="17">
        <v>130906</v>
      </c>
      <c r="F31" s="17">
        <v>274552</v>
      </c>
      <c r="G31" s="17">
        <v>19758410</v>
      </c>
      <c r="H31" s="17">
        <v>71966</v>
      </c>
      <c r="I31" s="17">
        <v>130906</v>
      </c>
      <c r="J31" s="17">
        <v>898288</v>
      </c>
      <c r="K31" s="17">
        <v>25690183</v>
      </c>
      <c r="L31" s="17">
        <v>28599</v>
      </c>
      <c r="M31" s="17">
        <v>47824</v>
      </c>
      <c r="N31" s="90" t="s">
        <v>69</v>
      </c>
    </row>
    <row r="32" spans="1:14">
      <c r="A32" s="35" t="s">
        <v>86</v>
      </c>
      <c r="B32" s="94">
        <v>13058460</v>
      </c>
      <c r="C32" s="95">
        <v>407706371</v>
      </c>
      <c r="D32" s="95">
        <v>31222</v>
      </c>
      <c r="E32" s="95">
        <v>109167</v>
      </c>
      <c r="F32" s="95">
        <v>271043</v>
      </c>
      <c r="G32" s="95">
        <v>17552728</v>
      </c>
      <c r="H32" s="95">
        <v>64760</v>
      </c>
      <c r="I32" s="95">
        <v>109167</v>
      </c>
      <c r="J32" s="95">
        <v>905037</v>
      </c>
      <c r="K32" s="95">
        <v>25486232</v>
      </c>
      <c r="L32" s="95">
        <v>28160</v>
      </c>
      <c r="M32" s="95">
        <v>46887</v>
      </c>
      <c r="N32" s="96" t="s">
        <v>119</v>
      </c>
    </row>
    <row r="33" spans="1:14" ht="24">
      <c r="A33" s="35">
        <v>14</v>
      </c>
      <c r="B33" s="97">
        <v>13294878</v>
      </c>
      <c r="C33" s="98">
        <v>401045391</v>
      </c>
      <c r="D33" s="98">
        <v>30165</v>
      </c>
      <c r="E33" s="98">
        <v>107100</v>
      </c>
      <c r="F33" s="98">
        <v>263229</v>
      </c>
      <c r="G33" s="98">
        <v>15864359</v>
      </c>
      <c r="H33" s="98">
        <v>60268</v>
      </c>
      <c r="I33" s="98">
        <v>96706</v>
      </c>
      <c r="J33" s="98">
        <v>931599</v>
      </c>
      <c r="K33" s="98">
        <v>23936785</v>
      </c>
      <c r="L33" s="98">
        <v>25694</v>
      </c>
      <c r="M33" s="98">
        <v>46588</v>
      </c>
      <c r="N33" s="99" t="s">
        <v>120</v>
      </c>
    </row>
    <row r="34" spans="1:14" ht="24">
      <c r="A34" s="35">
        <v>15</v>
      </c>
      <c r="B34" s="97">
        <v>13414495</v>
      </c>
      <c r="C34" s="98">
        <v>343806902</v>
      </c>
      <c r="D34" s="98">
        <v>25630</v>
      </c>
      <c r="E34" s="98">
        <v>118777</v>
      </c>
      <c r="F34" s="98">
        <v>346948</v>
      </c>
      <c r="G34" s="98">
        <v>24137079</v>
      </c>
      <c r="H34" s="98">
        <v>69570</v>
      </c>
      <c r="I34" s="98">
        <v>118777</v>
      </c>
      <c r="J34" s="98">
        <v>978834</v>
      </c>
      <c r="K34" s="98">
        <v>20278027</v>
      </c>
      <c r="L34" s="98">
        <v>20717</v>
      </c>
      <c r="M34" s="98">
        <v>39104</v>
      </c>
      <c r="N34" s="99" t="s">
        <v>121</v>
      </c>
    </row>
    <row r="35" spans="1:14" ht="24">
      <c r="A35" s="35">
        <v>16</v>
      </c>
      <c r="B35" s="97">
        <v>13554579</v>
      </c>
      <c r="C35" s="98">
        <v>327082833</v>
      </c>
      <c r="D35" s="98">
        <v>24131</v>
      </c>
      <c r="E35" s="98">
        <v>114319</v>
      </c>
      <c r="F35" s="98">
        <v>356744</v>
      </c>
      <c r="G35" s="98">
        <v>23533181</v>
      </c>
      <c r="H35" s="98">
        <v>65967</v>
      </c>
      <c r="I35" s="98">
        <v>114319</v>
      </c>
      <c r="J35" s="98">
        <v>987595</v>
      </c>
      <c r="K35" s="98">
        <v>18948122</v>
      </c>
      <c r="L35" s="98">
        <v>19186</v>
      </c>
      <c r="M35" s="98">
        <v>36009</v>
      </c>
      <c r="N35" s="99" t="s">
        <v>122</v>
      </c>
    </row>
    <row r="36" spans="1:14" ht="14.25" thickBot="1">
      <c r="A36" s="42">
        <v>17</v>
      </c>
      <c r="B36" s="100">
        <v>13701419</v>
      </c>
      <c r="C36" s="101">
        <v>310913132</v>
      </c>
      <c r="D36" s="101">
        <v>22692</v>
      </c>
      <c r="E36" s="101">
        <v>110548</v>
      </c>
      <c r="F36" s="101">
        <v>361600</v>
      </c>
      <c r="G36" s="101">
        <v>22466280</v>
      </c>
      <c r="H36" s="101">
        <v>62130</v>
      </c>
      <c r="I36" s="101">
        <v>110548</v>
      </c>
      <c r="J36" s="101">
        <v>988290</v>
      </c>
      <c r="K36" s="101">
        <v>17665400</v>
      </c>
      <c r="L36" s="101">
        <v>17875</v>
      </c>
      <c r="M36" s="101">
        <v>33846</v>
      </c>
      <c r="N36" s="102" t="s">
        <v>119</v>
      </c>
    </row>
    <row r="37" spans="1:14" ht="14.25" thickBot="1">
      <c r="A37" s="55"/>
      <c r="B37" s="18"/>
      <c r="C37" s="18"/>
      <c r="D37" s="18"/>
      <c r="E37" s="18"/>
      <c r="F37" s="18"/>
      <c r="G37" s="18"/>
      <c r="H37" s="18"/>
      <c r="I37" s="18"/>
      <c r="J37" s="18"/>
      <c r="K37" s="18"/>
      <c r="L37" s="18"/>
      <c r="M37" s="18"/>
      <c r="N37" s="93"/>
    </row>
    <row r="38" spans="1:14">
      <c r="A38" s="157" t="s">
        <v>1</v>
      </c>
      <c r="B38" s="155" t="s">
        <v>72</v>
      </c>
      <c r="C38" s="155"/>
      <c r="D38" s="155"/>
      <c r="E38" s="155"/>
      <c r="F38" s="155"/>
      <c r="G38" s="155"/>
      <c r="H38" s="155"/>
      <c r="I38" s="155"/>
      <c r="J38" s="155" t="s">
        <v>73</v>
      </c>
      <c r="K38" s="155"/>
      <c r="L38" s="155"/>
      <c r="M38" s="155"/>
      <c r="N38" s="194" t="s">
        <v>68</v>
      </c>
    </row>
    <row r="39" spans="1:14" ht="13.5" customHeight="1">
      <c r="A39" s="158"/>
      <c r="B39" s="183" t="s">
        <v>70</v>
      </c>
      <c r="C39" s="183"/>
      <c r="D39" s="183"/>
      <c r="E39" s="183"/>
      <c r="F39" s="183" t="s">
        <v>71</v>
      </c>
      <c r="G39" s="183"/>
      <c r="H39" s="183"/>
      <c r="I39" s="183"/>
      <c r="J39" s="183"/>
      <c r="K39" s="183"/>
      <c r="L39" s="183"/>
      <c r="M39" s="183"/>
      <c r="N39" s="195"/>
    </row>
    <row r="40" spans="1:14">
      <c r="A40" s="158"/>
      <c r="B40" s="196" t="s">
        <v>64</v>
      </c>
      <c r="C40" s="196" t="s">
        <v>65</v>
      </c>
      <c r="D40" s="183" t="s">
        <v>60</v>
      </c>
      <c r="E40" s="183"/>
      <c r="F40" s="196" t="s">
        <v>64</v>
      </c>
      <c r="G40" s="196" t="s">
        <v>65</v>
      </c>
      <c r="H40" s="183" t="s">
        <v>60</v>
      </c>
      <c r="I40" s="183"/>
      <c r="J40" s="196" t="s">
        <v>64</v>
      </c>
      <c r="K40" s="196" t="s">
        <v>65</v>
      </c>
      <c r="L40" s="183" t="s">
        <v>60</v>
      </c>
      <c r="M40" s="183"/>
      <c r="N40" s="195"/>
    </row>
    <row r="41" spans="1:14">
      <c r="A41" s="158"/>
      <c r="B41" s="183"/>
      <c r="C41" s="183"/>
      <c r="D41" s="25" t="s">
        <v>61</v>
      </c>
      <c r="E41" s="25" t="s">
        <v>63</v>
      </c>
      <c r="F41" s="183"/>
      <c r="G41" s="183"/>
      <c r="H41" s="25" t="s">
        <v>61</v>
      </c>
      <c r="I41" s="25" t="s">
        <v>63</v>
      </c>
      <c r="J41" s="183"/>
      <c r="K41" s="183"/>
      <c r="L41" s="25" t="s">
        <v>61</v>
      </c>
      <c r="M41" s="25" t="s">
        <v>63</v>
      </c>
      <c r="N41" s="195"/>
    </row>
    <row r="42" spans="1:14">
      <c r="A42" s="158"/>
      <c r="B42" s="183"/>
      <c r="C42" s="183"/>
      <c r="D42" s="25" t="s">
        <v>62</v>
      </c>
      <c r="E42" s="25" t="s">
        <v>62</v>
      </c>
      <c r="F42" s="183"/>
      <c r="G42" s="183"/>
      <c r="H42" s="25" t="s">
        <v>62</v>
      </c>
      <c r="I42" s="25" t="s">
        <v>62</v>
      </c>
      <c r="J42" s="183"/>
      <c r="K42" s="183"/>
      <c r="L42" s="25" t="s">
        <v>62</v>
      </c>
      <c r="M42" s="25" t="s">
        <v>62</v>
      </c>
      <c r="N42" s="195"/>
    </row>
    <row r="43" spans="1:14" hidden="1">
      <c r="A43" s="35" t="s">
        <v>54</v>
      </c>
      <c r="B43" s="77">
        <v>1895703</v>
      </c>
      <c r="C43" s="17">
        <v>108263911</v>
      </c>
      <c r="D43" s="17">
        <v>57110</v>
      </c>
      <c r="E43" s="17">
        <v>107100</v>
      </c>
      <c r="F43" s="17">
        <v>3517388</v>
      </c>
      <c r="G43" s="17">
        <v>129233628</v>
      </c>
      <c r="H43" s="17">
        <v>36741</v>
      </c>
      <c r="I43" s="17">
        <v>81578</v>
      </c>
      <c r="J43" s="17">
        <v>6228141</v>
      </c>
      <c r="K43" s="17">
        <v>130724527</v>
      </c>
      <c r="L43" s="17">
        <v>20989</v>
      </c>
      <c r="M43" s="17">
        <v>49420</v>
      </c>
      <c r="N43" s="90" t="s">
        <v>69</v>
      </c>
    </row>
    <row r="44" spans="1:14">
      <c r="A44" s="35" t="s">
        <v>86</v>
      </c>
      <c r="B44" s="94">
        <v>1920724</v>
      </c>
      <c r="C44" s="95">
        <v>101889428</v>
      </c>
      <c r="D44" s="95">
        <v>53047</v>
      </c>
      <c r="E44" s="95">
        <v>107100</v>
      </c>
      <c r="F44" s="95">
        <v>3632056</v>
      </c>
      <c r="G44" s="95">
        <v>131131692</v>
      </c>
      <c r="H44" s="95">
        <v>36104</v>
      </c>
      <c r="I44" s="95">
        <v>81578</v>
      </c>
      <c r="J44" s="95">
        <v>6298908</v>
      </c>
      <c r="K44" s="95">
        <v>131527183</v>
      </c>
      <c r="L44" s="95">
        <v>20881</v>
      </c>
      <c r="M44" s="95">
        <v>49420</v>
      </c>
      <c r="N44" s="79" t="s">
        <v>119</v>
      </c>
    </row>
    <row r="45" spans="1:14">
      <c r="A45" s="35">
        <v>14</v>
      </c>
      <c r="B45" s="97">
        <v>2006819</v>
      </c>
      <c r="C45" s="98">
        <v>99522683</v>
      </c>
      <c r="D45" s="98">
        <v>49592</v>
      </c>
      <c r="E45" s="98">
        <v>107100</v>
      </c>
      <c r="F45" s="98">
        <v>3697499</v>
      </c>
      <c r="G45" s="98">
        <v>130024624</v>
      </c>
      <c r="H45" s="98">
        <v>35166</v>
      </c>
      <c r="I45" s="98">
        <v>72480</v>
      </c>
      <c r="J45" s="98">
        <v>6364153</v>
      </c>
      <c r="K45" s="98">
        <v>131576250</v>
      </c>
      <c r="L45" s="98">
        <v>20675</v>
      </c>
      <c r="M45" s="98">
        <v>48430</v>
      </c>
      <c r="N45" s="81" t="s">
        <v>119</v>
      </c>
    </row>
    <row r="46" spans="1:14">
      <c r="A46" s="35">
        <v>15</v>
      </c>
      <c r="B46" s="97">
        <v>2000923</v>
      </c>
      <c r="C46" s="98">
        <v>78065910</v>
      </c>
      <c r="D46" s="98">
        <v>39015</v>
      </c>
      <c r="E46" s="98">
        <v>70590</v>
      </c>
      <c r="F46" s="98">
        <v>3723793</v>
      </c>
      <c r="G46" s="98">
        <v>112552040</v>
      </c>
      <c r="H46" s="98">
        <v>30225</v>
      </c>
      <c r="I46" s="98">
        <v>54905</v>
      </c>
      <c r="J46" s="98">
        <v>6331829</v>
      </c>
      <c r="K46" s="98">
        <v>108659538</v>
      </c>
      <c r="L46" s="98">
        <v>17161</v>
      </c>
      <c r="M46" s="98">
        <v>39850</v>
      </c>
      <c r="N46" s="81" t="s">
        <v>119</v>
      </c>
    </row>
    <row r="47" spans="1:14">
      <c r="A47" s="35">
        <v>16</v>
      </c>
      <c r="B47" s="97">
        <v>2035256</v>
      </c>
      <c r="C47" s="98">
        <v>73570080</v>
      </c>
      <c r="D47" s="98">
        <v>36148</v>
      </c>
      <c r="E47" s="98">
        <v>63429</v>
      </c>
      <c r="F47" s="98">
        <v>3766820</v>
      </c>
      <c r="G47" s="98">
        <v>107624005</v>
      </c>
      <c r="H47" s="98">
        <v>28572</v>
      </c>
      <c r="I47" s="98">
        <v>53134</v>
      </c>
      <c r="J47" s="98">
        <v>6374086</v>
      </c>
      <c r="K47" s="98">
        <v>103282574</v>
      </c>
      <c r="L47" s="98">
        <v>16204</v>
      </c>
      <c r="M47" s="98">
        <v>38036</v>
      </c>
      <c r="N47" s="81" t="s">
        <v>119</v>
      </c>
    </row>
    <row r="48" spans="1:14" ht="14.25" thickBot="1">
      <c r="A48" s="42">
        <v>17</v>
      </c>
      <c r="B48" s="100">
        <v>2056162</v>
      </c>
      <c r="C48" s="101">
        <v>69162662</v>
      </c>
      <c r="D48" s="101">
        <v>33637</v>
      </c>
      <c r="E48" s="101">
        <v>57066</v>
      </c>
      <c r="F48" s="101">
        <v>3827513</v>
      </c>
      <c r="G48" s="101">
        <v>103349542</v>
      </c>
      <c r="H48" s="101">
        <v>27002</v>
      </c>
      <c r="I48" s="101">
        <v>51580</v>
      </c>
      <c r="J48" s="101">
        <v>6433138</v>
      </c>
      <c r="K48" s="101">
        <v>98144045</v>
      </c>
      <c r="L48" s="101">
        <v>15256</v>
      </c>
      <c r="M48" s="101">
        <v>36128</v>
      </c>
      <c r="N48" s="103" t="s">
        <v>119</v>
      </c>
    </row>
    <row r="49" spans="1:14">
      <c r="B49" s="31" t="s">
        <v>42</v>
      </c>
    </row>
    <row r="50" spans="1:14" ht="14.25" thickBot="1">
      <c r="A50" s="1"/>
      <c r="E50" s="2" t="s">
        <v>76</v>
      </c>
    </row>
    <row r="51" spans="1:14">
      <c r="A51" s="206" t="s">
        <v>1</v>
      </c>
      <c r="B51" s="192" t="s">
        <v>59</v>
      </c>
      <c r="C51" s="192"/>
      <c r="D51" s="192"/>
      <c r="E51" s="192"/>
      <c r="F51" s="207" t="s">
        <v>66</v>
      </c>
      <c r="G51" s="207"/>
      <c r="H51" s="207"/>
      <c r="I51" s="207"/>
      <c r="J51" s="207" t="s">
        <v>67</v>
      </c>
      <c r="K51" s="207"/>
      <c r="L51" s="207"/>
      <c r="M51" s="207"/>
      <c r="N51" s="198" t="s">
        <v>68</v>
      </c>
    </row>
    <row r="52" spans="1:14">
      <c r="A52" s="187"/>
      <c r="B52" s="201" t="s">
        <v>64</v>
      </c>
      <c r="C52" s="203" t="s">
        <v>65</v>
      </c>
      <c r="D52" s="185" t="s">
        <v>60</v>
      </c>
      <c r="E52" s="158"/>
      <c r="F52" s="203" t="s">
        <v>64</v>
      </c>
      <c r="G52" s="203" t="s">
        <v>65</v>
      </c>
      <c r="H52" s="185" t="s">
        <v>60</v>
      </c>
      <c r="I52" s="158"/>
      <c r="J52" s="203" t="s">
        <v>64</v>
      </c>
      <c r="K52" s="203" t="s">
        <v>65</v>
      </c>
      <c r="L52" s="185" t="s">
        <v>60</v>
      </c>
      <c r="M52" s="208"/>
      <c r="N52" s="199"/>
    </row>
    <row r="53" spans="1:14">
      <c r="A53" s="187"/>
      <c r="B53" s="187"/>
      <c r="C53" s="204"/>
      <c r="D53" s="87" t="s">
        <v>61</v>
      </c>
      <c r="E53" s="87" t="s">
        <v>63</v>
      </c>
      <c r="F53" s="204"/>
      <c r="G53" s="204"/>
      <c r="H53" s="87" t="s">
        <v>61</v>
      </c>
      <c r="I53" s="87" t="s">
        <v>63</v>
      </c>
      <c r="J53" s="204"/>
      <c r="K53" s="204"/>
      <c r="L53" s="87" t="s">
        <v>61</v>
      </c>
      <c r="M53" s="88" t="s">
        <v>63</v>
      </c>
      <c r="N53" s="199"/>
    </row>
    <row r="54" spans="1:14">
      <c r="A54" s="202"/>
      <c r="B54" s="202"/>
      <c r="C54" s="205"/>
      <c r="D54" s="89" t="s">
        <v>62</v>
      </c>
      <c r="E54" s="89" t="s">
        <v>62</v>
      </c>
      <c r="F54" s="205"/>
      <c r="G54" s="205"/>
      <c r="H54" s="89" t="s">
        <v>62</v>
      </c>
      <c r="I54" s="89" t="s">
        <v>62</v>
      </c>
      <c r="J54" s="205"/>
      <c r="K54" s="205"/>
      <c r="L54" s="89" t="s">
        <v>62</v>
      </c>
      <c r="M54" s="48" t="s">
        <v>62</v>
      </c>
      <c r="N54" s="200"/>
    </row>
    <row r="55" spans="1:14" hidden="1">
      <c r="A55" s="35" t="s">
        <v>54</v>
      </c>
      <c r="B55" s="77"/>
      <c r="C55" s="17"/>
      <c r="D55" s="17"/>
      <c r="E55" s="17"/>
      <c r="F55" s="17"/>
      <c r="G55" s="17"/>
      <c r="H55" s="17"/>
      <c r="I55" s="17"/>
      <c r="J55" s="17"/>
      <c r="K55" s="17"/>
      <c r="L55" s="17"/>
      <c r="M55" s="17"/>
      <c r="N55" s="90"/>
    </row>
    <row r="56" spans="1:14" ht="24">
      <c r="A56" s="35" t="s">
        <v>86</v>
      </c>
      <c r="B56" s="94">
        <v>2815898</v>
      </c>
      <c r="C56" s="95">
        <v>68633262</v>
      </c>
      <c r="D56" s="95">
        <v>24373</v>
      </c>
      <c r="E56" s="95">
        <v>65508</v>
      </c>
      <c r="F56" s="95">
        <v>60889</v>
      </c>
      <c r="G56" s="95">
        <v>3026643</v>
      </c>
      <c r="H56" s="95">
        <v>49708</v>
      </c>
      <c r="I56" s="95">
        <v>65508</v>
      </c>
      <c r="J56" s="95">
        <v>175511</v>
      </c>
      <c r="K56" s="95">
        <v>2983975</v>
      </c>
      <c r="L56" s="95">
        <v>17002</v>
      </c>
      <c r="M56" s="95">
        <v>31678</v>
      </c>
      <c r="N56" s="96" t="s">
        <v>123</v>
      </c>
    </row>
    <row r="57" spans="1:14" ht="24">
      <c r="A57" s="35">
        <v>14</v>
      </c>
      <c r="B57" s="97">
        <v>2846866</v>
      </c>
      <c r="C57" s="98">
        <v>68038757</v>
      </c>
      <c r="D57" s="98">
        <v>23900</v>
      </c>
      <c r="E57" s="98">
        <v>57603</v>
      </c>
      <c r="F57" s="98">
        <v>60741</v>
      </c>
      <c r="G57" s="98">
        <v>2805215</v>
      </c>
      <c r="H57" s="98">
        <v>46183</v>
      </c>
      <c r="I57" s="98">
        <v>57603</v>
      </c>
      <c r="J57" s="98">
        <v>176050</v>
      </c>
      <c r="K57" s="98">
        <v>2899190</v>
      </c>
      <c r="L57" s="98">
        <v>16468</v>
      </c>
      <c r="M57" s="98">
        <v>31004</v>
      </c>
      <c r="N57" s="99" t="s">
        <v>123</v>
      </c>
    </row>
    <row r="58" spans="1:14" ht="24">
      <c r="A58" s="35">
        <v>15</v>
      </c>
      <c r="B58" s="97">
        <v>2873144</v>
      </c>
      <c r="C58" s="98">
        <v>65666081</v>
      </c>
      <c r="D58" s="98">
        <v>22855</v>
      </c>
      <c r="E58" s="98">
        <v>53206</v>
      </c>
      <c r="F58" s="98">
        <v>61319</v>
      </c>
      <c r="G58" s="98">
        <v>2705499</v>
      </c>
      <c r="H58" s="98">
        <v>44122</v>
      </c>
      <c r="I58" s="98">
        <v>53206</v>
      </c>
      <c r="J58" s="98">
        <v>175580</v>
      </c>
      <c r="K58" s="98">
        <v>2828875</v>
      </c>
      <c r="L58" s="98">
        <v>16112</v>
      </c>
      <c r="M58" s="98">
        <v>30310</v>
      </c>
      <c r="N58" s="99" t="s">
        <v>124</v>
      </c>
    </row>
    <row r="59" spans="1:14" ht="24.75" thickBot="1">
      <c r="A59" s="42">
        <v>16</v>
      </c>
      <c r="B59" s="100">
        <v>2891065</v>
      </c>
      <c r="C59" s="101">
        <v>63007064</v>
      </c>
      <c r="D59" s="101">
        <v>21793</v>
      </c>
      <c r="E59" s="101">
        <v>49136</v>
      </c>
      <c r="F59" s="101">
        <v>61325</v>
      </c>
      <c r="G59" s="101">
        <v>2495954</v>
      </c>
      <c r="H59" s="101">
        <v>40700</v>
      </c>
      <c r="I59" s="101">
        <v>49136</v>
      </c>
      <c r="J59" s="101">
        <v>171409</v>
      </c>
      <c r="K59" s="101">
        <v>2490791</v>
      </c>
      <c r="L59" s="101">
        <v>14531</v>
      </c>
      <c r="M59" s="101">
        <v>26907</v>
      </c>
      <c r="N59" s="102" t="s">
        <v>124</v>
      </c>
    </row>
    <row r="60" spans="1:14" ht="14.25" thickBot="1">
      <c r="A60" s="55"/>
      <c r="B60" s="18"/>
      <c r="C60" s="18"/>
      <c r="D60" s="18"/>
      <c r="E60" s="18"/>
      <c r="F60" s="18"/>
      <c r="G60" s="18"/>
      <c r="H60" s="18"/>
      <c r="I60" s="18"/>
      <c r="J60" s="18"/>
      <c r="K60" s="18"/>
      <c r="L60" s="18"/>
      <c r="M60" s="18"/>
      <c r="N60" s="93"/>
    </row>
    <row r="61" spans="1:14">
      <c r="A61" s="157" t="s">
        <v>1</v>
      </c>
      <c r="B61" s="155" t="s">
        <v>72</v>
      </c>
      <c r="C61" s="155"/>
      <c r="D61" s="155"/>
      <c r="E61" s="155"/>
      <c r="F61" s="155"/>
      <c r="G61" s="155"/>
      <c r="H61" s="155"/>
      <c r="I61" s="155"/>
      <c r="J61" s="155" t="s">
        <v>73</v>
      </c>
      <c r="K61" s="155"/>
      <c r="L61" s="155"/>
      <c r="M61" s="155"/>
      <c r="N61" s="194" t="s">
        <v>68</v>
      </c>
    </row>
    <row r="62" spans="1:14" ht="13.5" customHeight="1">
      <c r="A62" s="158"/>
      <c r="B62" s="183" t="s">
        <v>70</v>
      </c>
      <c r="C62" s="183"/>
      <c r="D62" s="183"/>
      <c r="E62" s="183"/>
      <c r="F62" s="183" t="s">
        <v>71</v>
      </c>
      <c r="G62" s="183"/>
      <c r="H62" s="183"/>
      <c r="I62" s="183"/>
      <c r="J62" s="183"/>
      <c r="K62" s="183"/>
      <c r="L62" s="183"/>
      <c r="M62" s="183"/>
      <c r="N62" s="195"/>
    </row>
    <row r="63" spans="1:14">
      <c r="A63" s="158"/>
      <c r="B63" s="196" t="s">
        <v>64</v>
      </c>
      <c r="C63" s="196" t="s">
        <v>65</v>
      </c>
      <c r="D63" s="183" t="s">
        <v>60</v>
      </c>
      <c r="E63" s="183"/>
      <c r="F63" s="196" t="s">
        <v>64</v>
      </c>
      <c r="G63" s="196" t="s">
        <v>65</v>
      </c>
      <c r="H63" s="183" t="s">
        <v>60</v>
      </c>
      <c r="I63" s="183"/>
      <c r="J63" s="196" t="s">
        <v>64</v>
      </c>
      <c r="K63" s="196" t="s">
        <v>65</v>
      </c>
      <c r="L63" s="183" t="s">
        <v>60</v>
      </c>
      <c r="M63" s="183"/>
      <c r="N63" s="195"/>
    </row>
    <row r="64" spans="1:14">
      <c r="A64" s="158"/>
      <c r="B64" s="183"/>
      <c r="C64" s="183"/>
      <c r="D64" s="25" t="s">
        <v>61</v>
      </c>
      <c r="E64" s="25" t="s">
        <v>63</v>
      </c>
      <c r="F64" s="183"/>
      <c r="G64" s="183"/>
      <c r="H64" s="25" t="s">
        <v>61</v>
      </c>
      <c r="I64" s="25" t="s">
        <v>63</v>
      </c>
      <c r="J64" s="183"/>
      <c r="K64" s="183"/>
      <c r="L64" s="25" t="s">
        <v>61</v>
      </c>
      <c r="M64" s="25" t="s">
        <v>63</v>
      </c>
      <c r="N64" s="195"/>
    </row>
    <row r="65" spans="1:14">
      <c r="A65" s="158"/>
      <c r="B65" s="183"/>
      <c r="C65" s="183"/>
      <c r="D65" s="25" t="s">
        <v>62</v>
      </c>
      <c r="E65" s="25" t="s">
        <v>62</v>
      </c>
      <c r="F65" s="183"/>
      <c r="G65" s="183"/>
      <c r="H65" s="25" t="s">
        <v>62</v>
      </c>
      <c r="I65" s="25" t="s">
        <v>62</v>
      </c>
      <c r="J65" s="183"/>
      <c r="K65" s="183"/>
      <c r="L65" s="25" t="s">
        <v>62</v>
      </c>
      <c r="M65" s="25" t="s">
        <v>62</v>
      </c>
      <c r="N65" s="195"/>
    </row>
    <row r="66" spans="1:14" hidden="1">
      <c r="A66" s="35" t="s">
        <v>54</v>
      </c>
      <c r="B66" s="77"/>
      <c r="C66" s="17"/>
      <c r="D66" s="17"/>
      <c r="E66" s="17"/>
      <c r="F66" s="17"/>
      <c r="G66" s="17"/>
      <c r="H66" s="17"/>
      <c r="I66" s="17"/>
      <c r="J66" s="17"/>
      <c r="K66" s="17"/>
      <c r="L66" s="17"/>
      <c r="M66" s="17"/>
      <c r="N66" s="90"/>
    </row>
    <row r="67" spans="1:14">
      <c r="A67" s="35" t="s">
        <v>86</v>
      </c>
      <c r="B67" s="94">
        <v>150897</v>
      </c>
      <c r="C67" s="95">
        <v>7185150</v>
      </c>
      <c r="D67" s="95">
        <v>47616</v>
      </c>
      <c r="E67" s="95">
        <v>62518</v>
      </c>
      <c r="F67" s="95">
        <v>842092</v>
      </c>
      <c r="G67" s="95">
        <v>27793432</v>
      </c>
      <c r="H67" s="95">
        <v>33005</v>
      </c>
      <c r="I67" s="95">
        <v>56744</v>
      </c>
      <c r="J67" s="95">
        <v>1570775</v>
      </c>
      <c r="K67" s="95">
        <v>27553272</v>
      </c>
      <c r="L67" s="95">
        <v>1541</v>
      </c>
      <c r="M67" s="95">
        <v>40880</v>
      </c>
      <c r="N67" s="79" t="s">
        <v>119</v>
      </c>
    </row>
    <row r="68" spans="1:14">
      <c r="A68" s="35">
        <v>14</v>
      </c>
      <c r="B68" s="97">
        <v>151103</v>
      </c>
      <c r="C68" s="98">
        <v>6654085</v>
      </c>
      <c r="D68" s="98">
        <v>44037</v>
      </c>
      <c r="E68" s="98">
        <v>57052</v>
      </c>
      <c r="F68" s="98">
        <v>844886</v>
      </c>
      <c r="G68" s="98">
        <v>27575595</v>
      </c>
      <c r="H68" s="98">
        <v>32638</v>
      </c>
      <c r="I68" s="98">
        <v>54304</v>
      </c>
      <c r="J68" s="98">
        <v>1598128</v>
      </c>
      <c r="K68" s="98">
        <v>28012162</v>
      </c>
      <c r="L68" s="98">
        <v>17528</v>
      </c>
      <c r="M68" s="98">
        <v>40020</v>
      </c>
      <c r="N68" s="81" t="s">
        <v>119</v>
      </c>
    </row>
    <row r="69" spans="1:14">
      <c r="A69" s="35">
        <v>15</v>
      </c>
      <c r="B69" s="97">
        <v>158113</v>
      </c>
      <c r="C69" s="98">
        <v>6435686</v>
      </c>
      <c r="D69" s="98">
        <v>40703</v>
      </c>
      <c r="E69" s="98">
        <v>52886</v>
      </c>
      <c r="F69" s="98">
        <v>849818</v>
      </c>
      <c r="G69" s="98">
        <v>26079236</v>
      </c>
      <c r="H69" s="98">
        <v>30688</v>
      </c>
      <c r="I69" s="98">
        <v>48518</v>
      </c>
      <c r="J69" s="98">
        <v>1616166</v>
      </c>
      <c r="K69" s="98">
        <v>27540483</v>
      </c>
      <c r="L69" s="98">
        <v>17041</v>
      </c>
      <c r="M69" s="98">
        <v>37730</v>
      </c>
      <c r="N69" s="81" t="s">
        <v>119</v>
      </c>
    </row>
    <row r="70" spans="1:14" ht="14.25" thickBot="1">
      <c r="A70" s="42">
        <v>16</v>
      </c>
      <c r="B70" s="100">
        <v>158710</v>
      </c>
      <c r="C70" s="101">
        <v>5902717</v>
      </c>
      <c r="D70" s="101">
        <v>37192</v>
      </c>
      <c r="E70" s="101">
        <v>47602</v>
      </c>
      <c r="F70" s="101">
        <v>854927</v>
      </c>
      <c r="G70" s="101">
        <v>24518594</v>
      </c>
      <c r="H70" s="101">
        <v>28679</v>
      </c>
      <c r="I70" s="101">
        <v>45229</v>
      </c>
      <c r="J70" s="101">
        <v>1632546</v>
      </c>
      <c r="K70" s="101">
        <v>27522706</v>
      </c>
      <c r="L70" s="101">
        <v>16859</v>
      </c>
      <c r="M70" s="101">
        <v>33950</v>
      </c>
      <c r="N70" s="82" t="s">
        <v>119</v>
      </c>
    </row>
    <row r="71" spans="1:14">
      <c r="B71" s="31" t="s">
        <v>42</v>
      </c>
    </row>
    <row r="72" spans="1:14" ht="14.25" thickBot="1">
      <c r="A72" s="1"/>
      <c r="E72" s="2" t="s">
        <v>84</v>
      </c>
    </row>
    <row r="73" spans="1:14">
      <c r="A73" s="206" t="s">
        <v>1</v>
      </c>
      <c r="B73" s="192" t="s">
        <v>59</v>
      </c>
      <c r="C73" s="192"/>
      <c r="D73" s="192"/>
      <c r="E73" s="192"/>
      <c r="F73" s="207" t="s">
        <v>66</v>
      </c>
      <c r="G73" s="207"/>
      <c r="H73" s="207"/>
      <c r="I73" s="207"/>
      <c r="J73" s="207" t="s">
        <v>67</v>
      </c>
      <c r="K73" s="207"/>
      <c r="L73" s="207"/>
      <c r="M73" s="207"/>
      <c r="N73" s="198" t="s">
        <v>68</v>
      </c>
    </row>
    <row r="74" spans="1:14">
      <c r="A74" s="187"/>
      <c r="B74" s="201" t="s">
        <v>64</v>
      </c>
      <c r="C74" s="203" t="s">
        <v>65</v>
      </c>
      <c r="D74" s="185" t="s">
        <v>60</v>
      </c>
      <c r="E74" s="158"/>
      <c r="F74" s="203" t="s">
        <v>64</v>
      </c>
      <c r="G74" s="203" t="s">
        <v>65</v>
      </c>
      <c r="H74" s="185" t="s">
        <v>60</v>
      </c>
      <c r="I74" s="158"/>
      <c r="J74" s="203" t="s">
        <v>64</v>
      </c>
      <c r="K74" s="203" t="s">
        <v>65</v>
      </c>
      <c r="L74" s="185" t="s">
        <v>60</v>
      </c>
      <c r="M74" s="208"/>
      <c r="N74" s="199"/>
    </row>
    <row r="75" spans="1:14">
      <c r="A75" s="187"/>
      <c r="B75" s="187"/>
      <c r="C75" s="204"/>
      <c r="D75" s="87" t="s">
        <v>61</v>
      </c>
      <c r="E75" s="87" t="s">
        <v>63</v>
      </c>
      <c r="F75" s="204"/>
      <c r="G75" s="204"/>
      <c r="H75" s="87" t="s">
        <v>61</v>
      </c>
      <c r="I75" s="87" t="s">
        <v>63</v>
      </c>
      <c r="J75" s="204"/>
      <c r="K75" s="204"/>
      <c r="L75" s="87" t="s">
        <v>61</v>
      </c>
      <c r="M75" s="88" t="s">
        <v>63</v>
      </c>
      <c r="N75" s="199"/>
    </row>
    <row r="76" spans="1:14">
      <c r="A76" s="202"/>
      <c r="B76" s="202"/>
      <c r="C76" s="205"/>
      <c r="D76" s="89" t="s">
        <v>62</v>
      </c>
      <c r="E76" s="89" t="s">
        <v>62</v>
      </c>
      <c r="F76" s="205"/>
      <c r="G76" s="205"/>
      <c r="H76" s="89" t="s">
        <v>62</v>
      </c>
      <c r="I76" s="89" t="s">
        <v>62</v>
      </c>
      <c r="J76" s="205"/>
      <c r="K76" s="205"/>
      <c r="L76" s="89" t="s">
        <v>62</v>
      </c>
      <c r="M76" s="48" t="s">
        <v>62</v>
      </c>
      <c r="N76" s="200"/>
    </row>
    <row r="77" spans="1:14" hidden="1">
      <c r="A77" s="35" t="s">
        <v>54</v>
      </c>
      <c r="B77" s="77"/>
      <c r="C77" s="17"/>
      <c r="D77" s="17"/>
      <c r="E77" s="17"/>
      <c r="F77" s="17"/>
      <c r="G77" s="17"/>
      <c r="H77" s="17"/>
      <c r="I77" s="17"/>
      <c r="J77" s="17"/>
      <c r="K77" s="17"/>
      <c r="L77" s="17"/>
      <c r="M77" s="17"/>
      <c r="N77" s="90"/>
    </row>
    <row r="78" spans="1:14" ht="36">
      <c r="A78" s="35" t="s">
        <v>86</v>
      </c>
      <c r="B78" s="94">
        <v>1253356</v>
      </c>
      <c r="C78" s="95">
        <v>13982774</v>
      </c>
      <c r="D78" s="95">
        <v>11156</v>
      </c>
      <c r="E78" s="95">
        <v>18830</v>
      </c>
      <c r="F78" s="95">
        <v>0</v>
      </c>
      <c r="G78" s="95"/>
      <c r="H78" s="95"/>
      <c r="I78" s="95"/>
      <c r="J78" s="95">
        <v>0</v>
      </c>
      <c r="K78" s="95"/>
      <c r="L78" s="95"/>
      <c r="M78" s="95"/>
      <c r="N78" s="96" t="s">
        <v>125</v>
      </c>
    </row>
    <row r="79" spans="1:14">
      <c r="A79" s="35">
        <v>14</v>
      </c>
      <c r="B79" s="97">
        <v>1267793</v>
      </c>
      <c r="C79" s="98">
        <v>13933523</v>
      </c>
      <c r="D79" s="98">
        <v>10990</v>
      </c>
      <c r="E79" s="98">
        <v>18830</v>
      </c>
      <c r="F79" s="98">
        <v>0</v>
      </c>
      <c r="G79" s="98"/>
      <c r="H79" s="98"/>
      <c r="I79" s="98"/>
      <c r="J79" s="98">
        <v>0</v>
      </c>
      <c r="K79" s="98"/>
      <c r="L79" s="98"/>
      <c r="M79" s="98"/>
      <c r="N79" s="99" t="s">
        <v>119</v>
      </c>
    </row>
    <row r="80" spans="1:14">
      <c r="A80" s="35">
        <v>15</v>
      </c>
      <c r="B80" s="97">
        <v>1281906</v>
      </c>
      <c r="C80" s="98">
        <v>14262756</v>
      </c>
      <c r="D80" s="98">
        <v>11126</v>
      </c>
      <c r="E80" s="98">
        <v>19481</v>
      </c>
      <c r="F80" s="98">
        <v>0</v>
      </c>
      <c r="G80" s="98"/>
      <c r="H80" s="98"/>
      <c r="I80" s="98"/>
      <c r="J80" s="98">
        <v>0</v>
      </c>
      <c r="K80" s="98"/>
      <c r="L80" s="98"/>
      <c r="M80" s="98"/>
      <c r="N80" s="99" t="s">
        <v>119</v>
      </c>
    </row>
    <row r="81" spans="1:14" ht="14.25" thickBot="1">
      <c r="A81" s="42">
        <v>16</v>
      </c>
      <c r="B81" s="100">
        <v>1290038</v>
      </c>
      <c r="C81" s="101">
        <v>14344152</v>
      </c>
      <c r="D81" s="101">
        <v>11119</v>
      </c>
      <c r="E81" s="101">
        <v>19481</v>
      </c>
      <c r="F81" s="101">
        <v>0</v>
      </c>
      <c r="G81" s="101"/>
      <c r="H81" s="101"/>
      <c r="I81" s="101"/>
      <c r="J81" s="101">
        <v>0</v>
      </c>
      <c r="K81" s="101"/>
      <c r="L81" s="101"/>
      <c r="M81" s="101"/>
      <c r="N81" s="102" t="s">
        <v>119</v>
      </c>
    </row>
    <row r="82" spans="1:14" ht="14.25" thickBot="1">
      <c r="A82" s="55"/>
      <c r="B82" s="18"/>
      <c r="C82" s="18"/>
      <c r="D82" s="18"/>
      <c r="E82" s="18"/>
      <c r="F82" s="18"/>
      <c r="G82" s="18"/>
      <c r="H82" s="18"/>
      <c r="I82" s="18"/>
      <c r="J82" s="18"/>
      <c r="K82" s="18"/>
      <c r="L82" s="18"/>
      <c r="M82" s="18"/>
      <c r="N82" s="93"/>
    </row>
    <row r="83" spans="1:14">
      <c r="A83" s="157" t="s">
        <v>1</v>
      </c>
      <c r="B83" s="155" t="s">
        <v>72</v>
      </c>
      <c r="C83" s="155"/>
      <c r="D83" s="155"/>
      <c r="E83" s="155"/>
      <c r="F83" s="155"/>
      <c r="G83" s="155"/>
      <c r="H83" s="155"/>
      <c r="I83" s="155"/>
      <c r="J83" s="155" t="s">
        <v>73</v>
      </c>
      <c r="K83" s="155"/>
      <c r="L83" s="155"/>
      <c r="M83" s="155"/>
      <c r="N83" s="194" t="s">
        <v>68</v>
      </c>
    </row>
    <row r="84" spans="1:14" ht="13.5" customHeight="1">
      <c r="A84" s="158"/>
      <c r="B84" s="183" t="s">
        <v>70</v>
      </c>
      <c r="C84" s="183"/>
      <c r="D84" s="183"/>
      <c r="E84" s="183"/>
      <c r="F84" s="183" t="s">
        <v>71</v>
      </c>
      <c r="G84" s="183"/>
      <c r="H84" s="183"/>
      <c r="I84" s="183"/>
      <c r="J84" s="183"/>
      <c r="K84" s="183"/>
      <c r="L84" s="183"/>
      <c r="M84" s="183"/>
      <c r="N84" s="195"/>
    </row>
    <row r="85" spans="1:14">
      <c r="A85" s="158"/>
      <c r="B85" s="196" t="s">
        <v>64</v>
      </c>
      <c r="C85" s="196" t="s">
        <v>65</v>
      </c>
      <c r="D85" s="183" t="s">
        <v>60</v>
      </c>
      <c r="E85" s="183"/>
      <c r="F85" s="196" t="s">
        <v>64</v>
      </c>
      <c r="G85" s="196" t="s">
        <v>65</v>
      </c>
      <c r="H85" s="183" t="s">
        <v>60</v>
      </c>
      <c r="I85" s="183"/>
      <c r="J85" s="196" t="s">
        <v>64</v>
      </c>
      <c r="K85" s="196" t="s">
        <v>65</v>
      </c>
      <c r="L85" s="183" t="s">
        <v>60</v>
      </c>
      <c r="M85" s="183"/>
      <c r="N85" s="195"/>
    </row>
    <row r="86" spans="1:14">
      <c r="A86" s="158"/>
      <c r="B86" s="183"/>
      <c r="C86" s="183"/>
      <c r="D86" s="25" t="s">
        <v>61</v>
      </c>
      <c r="E86" s="25" t="s">
        <v>63</v>
      </c>
      <c r="F86" s="183"/>
      <c r="G86" s="183"/>
      <c r="H86" s="25" t="s">
        <v>61</v>
      </c>
      <c r="I86" s="25" t="s">
        <v>63</v>
      </c>
      <c r="J86" s="183"/>
      <c r="K86" s="183"/>
      <c r="L86" s="25" t="s">
        <v>61</v>
      </c>
      <c r="M86" s="25" t="s">
        <v>63</v>
      </c>
      <c r="N86" s="195"/>
    </row>
    <row r="87" spans="1:14">
      <c r="A87" s="158"/>
      <c r="B87" s="183"/>
      <c r="C87" s="183"/>
      <c r="D87" s="25" t="s">
        <v>62</v>
      </c>
      <c r="E87" s="25" t="s">
        <v>62</v>
      </c>
      <c r="F87" s="183"/>
      <c r="G87" s="183"/>
      <c r="H87" s="25" t="s">
        <v>62</v>
      </c>
      <c r="I87" s="25" t="s">
        <v>62</v>
      </c>
      <c r="J87" s="183"/>
      <c r="K87" s="183"/>
      <c r="L87" s="25" t="s">
        <v>62</v>
      </c>
      <c r="M87" s="25" t="s">
        <v>62</v>
      </c>
      <c r="N87" s="195"/>
    </row>
    <row r="88" spans="1:14" hidden="1">
      <c r="A88" s="35" t="s">
        <v>54</v>
      </c>
      <c r="B88" s="77"/>
      <c r="C88" s="17"/>
      <c r="D88" s="17"/>
      <c r="E88" s="17"/>
      <c r="F88" s="17"/>
      <c r="G88" s="17"/>
      <c r="H88" s="17"/>
      <c r="I88" s="17"/>
      <c r="J88" s="17"/>
      <c r="K88" s="17"/>
      <c r="L88" s="17"/>
      <c r="M88" s="17"/>
      <c r="N88" s="90"/>
    </row>
    <row r="89" spans="1:14">
      <c r="A89" s="35" t="s">
        <v>86</v>
      </c>
      <c r="B89" s="94">
        <v>0</v>
      </c>
      <c r="C89" s="95"/>
      <c r="D89" s="95"/>
      <c r="E89" s="95"/>
      <c r="F89" s="95">
        <v>0</v>
      </c>
      <c r="G89" s="95"/>
      <c r="H89" s="95"/>
      <c r="I89" s="95"/>
      <c r="J89" s="95">
        <v>1252838</v>
      </c>
      <c r="K89" s="95">
        <v>13981366</v>
      </c>
      <c r="L89" s="95">
        <v>11160</v>
      </c>
      <c r="M89" s="95">
        <v>18830</v>
      </c>
      <c r="N89" s="79" t="s">
        <v>119</v>
      </c>
    </row>
    <row r="90" spans="1:14">
      <c r="A90" s="35">
        <v>14</v>
      </c>
      <c r="B90" s="97">
        <v>0</v>
      </c>
      <c r="C90" s="98"/>
      <c r="D90" s="98"/>
      <c r="E90" s="98"/>
      <c r="F90" s="98">
        <v>0</v>
      </c>
      <c r="G90" s="98"/>
      <c r="H90" s="98"/>
      <c r="I90" s="98"/>
      <c r="J90" s="98">
        <v>1267275</v>
      </c>
      <c r="K90" s="98">
        <v>14132115</v>
      </c>
      <c r="L90" s="98">
        <v>11152</v>
      </c>
      <c r="M90" s="98">
        <v>18830</v>
      </c>
      <c r="N90" s="81" t="s">
        <v>119</v>
      </c>
    </row>
    <row r="91" spans="1:14">
      <c r="A91" s="35">
        <v>15</v>
      </c>
      <c r="B91" s="97">
        <v>0</v>
      </c>
      <c r="C91" s="98"/>
      <c r="D91" s="98"/>
      <c r="E91" s="98"/>
      <c r="F91" s="98">
        <v>0</v>
      </c>
      <c r="G91" s="98"/>
      <c r="H91" s="98"/>
      <c r="I91" s="98"/>
      <c r="J91" s="98">
        <v>1281388</v>
      </c>
      <c r="K91" s="98">
        <v>14261348</v>
      </c>
      <c r="L91" s="98">
        <v>11130</v>
      </c>
      <c r="M91" s="98">
        <v>19481</v>
      </c>
      <c r="N91" s="81" t="s">
        <v>119</v>
      </c>
    </row>
    <row r="92" spans="1:14" ht="14.25" thickBot="1">
      <c r="A92" s="42">
        <v>16</v>
      </c>
      <c r="B92" s="100">
        <v>0</v>
      </c>
      <c r="C92" s="101"/>
      <c r="D92" s="101"/>
      <c r="E92" s="101"/>
      <c r="F92" s="101">
        <v>0</v>
      </c>
      <c r="G92" s="101"/>
      <c r="H92" s="101"/>
      <c r="I92" s="101"/>
      <c r="J92" s="101">
        <v>1289520</v>
      </c>
      <c r="K92" s="101">
        <v>14342744</v>
      </c>
      <c r="L92" s="101">
        <v>11123</v>
      </c>
      <c r="M92" s="101">
        <v>19481</v>
      </c>
      <c r="N92" s="82" t="s">
        <v>119</v>
      </c>
    </row>
    <row r="93" spans="1:14">
      <c r="B93" s="31" t="s">
        <v>42</v>
      </c>
    </row>
    <row r="94" spans="1:14" ht="14.25" thickBot="1">
      <c r="A94" s="1"/>
      <c r="E94" s="2" t="s">
        <v>78</v>
      </c>
    </row>
    <row r="95" spans="1:14">
      <c r="A95" s="206" t="s">
        <v>1</v>
      </c>
      <c r="B95" s="192" t="s">
        <v>59</v>
      </c>
      <c r="C95" s="192"/>
      <c r="D95" s="192"/>
      <c r="E95" s="192"/>
      <c r="F95" s="207" t="s">
        <v>66</v>
      </c>
      <c r="G95" s="207"/>
      <c r="H95" s="207"/>
      <c r="I95" s="207"/>
      <c r="J95" s="207" t="s">
        <v>67</v>
      </c>
      <c r="K95" s="207"/>
      <c r="L95" s="207"/>
      <c r="M95" s="207"/>
      <c r="N95" s="198" t="s">
        <v>68</v>
      </c>
    </row>
    <row r="96" spans="1:14">
      <c r="A96" s="187"/>
      <c r="B96" s="201" t="s">
        <v>64</v>
      </c>
      <c r="C96" s="203" t="s">
        <v>65</v>
      </c>
      <c r="D96" s="185" t="s">
        <v>60</v>
      </c>
      <c r="E96" s="158"/>
      <c r="F96" s="203" t="s">
        <v>64</v>
      </c>
      <c r="G96" s="203" t="s">
        <v>65</v>
      </c>
      <c r="H96" s="185" t="s">
        <v>60</v>
      </c>
      <c r="I96" s="158"/>
      <c r="J96" s="203" t="s">
        <v>64</v>
      </c>
      <c r="K96" s="203" t="s">
        <v>65</v>
      </c>
      <c r="L96" s="185" t="s">
        <v>60</v>
      </c>
      <c r="M96" s="208"/>
      <c r="N96" s="199"/>
    </row>
    <row r="97" spans="1:14">
      <c r="A97" s="187"/>
      <c r="B97" s="187"/>
      <c r="C97" s="204"/>
      <c r="D97" s="87" t="s">
        <v>61</v>
      </c>
      <c r="E97" s="87" t="s">
        <v>63</v>
      </c>
      <c r="F97" s="204"/>
      <c r="G97" s="204"/>
      <c r="H97" s="87" t="s">
        <v>61</v>
      </c>
      <c r="I97" s="87" t="s">
        <v>63</v>
      </c>
      <c r="J97" s="204"/>
      <c r="K97" s="204"/>
      <c r="L97" s="87" t="s">
        <v>61</v>
      </c>
      <c r="M97" s="88" t="s">
        <v>63</v>
      </c>
      <c r="N97" s="199"/>
    </row>
    <row r="98" spans="1:14" ht="12.75" customHeight="1">
      <c r="A98" s="202"/>
      <c r="B98" s="202"/>
      <c r="C98" s="205"/>
      <c r="D98" s="89" t="s">
        <v>62</v>
      </c>
      <c r="E98" s="89" t="s">
        <v>62</v>
      </c>
      <c r="F98" s="205"/>
      <c r="G98" s="205"/>
      <c r="H98" s="89" t="s">
        <v>62</v>
      </c>
      <c r="I98" s="89" t="s">
        <v>62</v>
      </c>
      <c r="J98" s="205"/>
      <c r="K98" s="205"/>
      <c r="L98" s="89" t="s">
        <v>62</v>
      </c>
      <c r="M98" s="48" t="s">
        <v>62</v>
      </c>
      <c r="N98" s="200"/>
    </row>
    <row r="99" spans="1:14" hidden="1">
      <c r="A99" s="35" t="s">
        <v>54</v>
      </c>
      <c r="B99" s="77"/>
      <c r="C99" s="17"/>
      <c r="D99" s="17"/>
      <c r="E99" s="17"/>
      <c r="F99" s="17"/>
      <c r="G99" s="17"/>
      <c r="H99" s="17"/>
      <c r="I99" s="17"/>
      <c r="J99" s="17"/>
      <c r="K99" s="17"/>
      <c r="L99" s="17"/>
      <c r="M99" s="17"/>
      <c r="N99" s="90"/>
    </row>
    <row r="100" spans="1:14" ht="24">
      <c r="A100" s="35" t="s">
        <v>86</v>
      </c>
      <c r="B100" s="94">
        <v>2887459</v>
      </c>
      <c r="C100" s="95">
        <v>22044625</v>
      </c>
      <c r="D100" s="95">
        <v>7635</v>
      </c>
      <c r="E100" s="95">
        <v>42550</v>
      </c>
      <c r="F100" s="95">
        <v>0</v>
      </c>
      <c r="G100" s="95">
        <v>0</v>
      </c>
      <c r="H100" s="95">
        <v>0</v>
      </c>
      <c r="I100" s="95">
        <v>0</v>
      </c>
      <c r="J100" s="95">
        <v>0</v>
      </c>
      <c r="K100" s="95">
        <v>0</v>
      </c>
      <c r="L100" s="95">
        <v>0</v>
      </c>
      <c r="M100" s="95">
        <v>0</v>
      </c>
      <c r="N100" s="96" t="s">
        <v>126</v>
      </c>
    </row>
    <row r="101" spans="1:14">
      <c r="A101" s="35">
        <v>14</v>
      </c>
      <c r="B101" s="97">
        <v>2887472</v>
      </c>
      <c r="C101" s="98">
        <v>22251521</v>
      </c>
      <c r="D101" s="98">
        <v>7706</v>
      </c>
      <c r="E101" s="98">
        <v>40680</v>
      </c>
      <c r="F101" s="98"/>
      <c r="G101" s="98"/>
      <c r="H101" s="98"/>
      <c r="I101" s="98"/>
      <c r="J101" s="98"/>
      <c r="K101" s="98"/>
      <c r="L101" s="98"/>
      <c r="M101" s="98"/>
      <c r="N101" s="99" t="s">
        <v>119</v>
      </c>
    </row>
    <row r="102" spans="1:14">
      <c r="A102" s="35">
        <v>15</v>
      </c>
      <c r="B102" s="97">
        <v>2899537</v>
      </c>
      <c r="C102" s="98">
        <v>21454691</v>
      </c>
      <c r="D102" s="98">
        <v>7399</v>
      </c>
      <c r="E102" s="98">
        <v>35840</v>
      </c>
      <c r="F102" s="98"/>
      <c r="G102" s="98"/>
      <c r="H102" s="98"/>
      <c r="I102" s="98"/>
      <c r="J102" s="98"/>
      <c r="K102" s="98"/>
      <c r="L102" s="98"/>
      <c r="M102" s="98"/>
      <c r="N102" s="99" t="s">
        <v>119</v>
      </c>
    </row>
    <row r="103" spans="1:14" ht="24.75" thickBot="1">
      <c r="A103" s="42">
        <v>16</v>
      </c>
      <c r="B103" s="100">
        <v>2920496</v>
      </c>
      <c r="C103" s="101">
        <v>21021214</v>
      </c>
      <c r="D103" s="101">
        <v>7197</v>
      </c>
      <c r="E103" s="101">
        <v>33920</v>
      </c>
      <c r="F103" s="101">
        <v>0</v>
      </c>
      <c r="G103" s="101">
        <v>0</v>
      </c>
      <c r="H103" s="101">
        <v>0</v>
      </c>
      <c r="I103" s="101">
        <v>0</v>
      </c>
      <c r="J103" s="101">
        <v>0</v>
      </c>
      <c r="K103" s="101">
        <v>0</v>
      </c>
      <c r="L103" s="101">
        <v>0</v>
      </c>
      <c r="M103" s="101">
        <v>0</v>
      </c>
      <c r="N103" s="102" t="s">
        <v>127</v>
      </c>
    </row>
    <row r="104" spans="1:14" ht="14.25" thickBot="1">
      <c r="A104" s="55"/>
      <c r="B104" s="18"/>
      <c r="C104" s="18"/>
      <c r="D104" s="18"/>
      <c r="E104" s="18"/>
      <c r="F104" s="18"/>
      <c r="G104" s="18"/>
      <c r="H104" s="18"/>
      <c r="I104" s="18"/>
      <c r="J104" s="18"/>
      <c r="K104" s="18"/>
      <c r="L104" s="18"/>
      <c r="M104" s="18"/>
      <c r="N104" s="93"/>
    </row>
    <row r="105" spans="1:14">
      <c r="A105" s="157" t="s">
        <v>1</v>
      </c>
      <c r="B105" s="155" t="s">
        <v>72</v>
      </c>
      <c r="C105" s="155"/>
      <c r="D105" s="155"/>
      <c r="E105" s="155"/>
      <c r="F105" s="155"/>
      <c r="G105" s="155"/>
      <c r="H105" s="155"/>
      <c r="I105" s="155"/>
      <c r="J105" s="155" t="s">
        <v>73</v>
      </c>
      <c r="K105" s="155"/>
      <c r="L105" s="155"/>
      <c r="M105" s="155"/>
      <c r="N105" s="194" t="s">
        <v>68</v>
      </c>
    </row>
    <row r="106" spans="1:14" ht="13.5" customHeight="1">
      <c r="A106" s="158"/>
      <c r="B106" s="183" t="s">
        <v>70</v>
      </c>
      <c r="C106" s="183"/>
      <c r="D106" s="183"/>
      <c r="E106" s="183"/>
      <c r="F106" s="183" t="s">
        <v>71</v>
      </c>
      <c r="G106" s="183"/>
      <c r="H106" s="183"/>
      <c r="I106" s="183"/>
      <c r="J106" s="183"/>
      <c r="K106" s="183"/>
      <c r="L106" s="183"/>
      <c r="M106" s="183"/>
      <c r="N106" s="195"/>
    </row>
    <row r="107" spans="1:14">
      <c r="A107" s="158"/>
      <c r="B107" s="196" t="s">
        <v>64</v>
      </c>
      <c r="C107" s="196" t="s">
        <v>65</v>
      </c>
      <c r="D107" s="183" t="s">
        <v>60</v>
      </c>
      <c r="E107" s="183"/>
      <c r="F107" s="196" t="s">
        <v>64</v>
      </c>
      <c r="G107" s="196" t="s">
        <v>65</v>
      </c>
      <c r="H107" s="183" t="s">
        <v>60</v>
      </c>
      <c r="I107" s="183"/>
      <c r="J107" s="196" t="s">
        <v>64</v>
      </c>
      <c r="K107" s="196" t="s">
        <v>65</v>
      </c>
      <c r="L107" s="183" t="s">
        <v>60</v>
      </c>
      <c r="M107" s="183"/>
      <c r="N107" s="195"/>
    </row>
    <row r="108" spans="1:14">
      <c r="A108" s="158"/>
      <c r="B108" s="183"/>
      <c r="C108" s="183"/>
      <c r="D108" s="25" t="s">
        <v>61</v>
      </c>
      <c r="E108" s="25" t="s">
        <v>63</v>
      </c>
      <c r="F108" s="183"/>
      <c r="G108" s="183"/>
      <c r="H108" s="25" t="s">
        <v>61</v>
      </c>
      <c r="I108" s="25" t="s">
        <v>63</v>
      </c>
      <c r="J108" s="183"/>
      <c r="K108" s="183"/>
      <c r="L108" s="25" t="s">
        <v>61</v>
      </c>
      <c r="M108" s="25" t="s">
        <v>63</v>
      </c>
      <c r="N108" s="195"/>
    </row>
    <row r="109" spans="1:14" ht="12.75" customHeight="1">
      <c r="A109" s="158"/>
      <c r="B109" s="183"/>
      <c r="C109" s="183"/>
      <c r="D109" s="25" t="s">
        <v>62</v>
      </c>
      <c r="E109" s="25" t="s">
        <v>62</v>
      </c>
      <c r="F109" s="183"/>
      <c r="G109" s="183"/>
      <c r="H109" s="25" t="s">
        <v>62</v>
      </c>
      <c r="I109" s="25" t="s">
        <v>62</v>
      </c>
      <c r="J109" s="183"/>
      <c r="K109" s="183"/>
      <c r="L109" s="25" t="s">
        <v>62</v>
      </c>
      <c r="M109" s="25" t="s">
        <v>62</v>
      </c>
      <c r="N109" s="195"/>
    </row>
    <row r="110" spans="1:14" hidden="1">
      <c r="A110" s="35" t="s">
        <v>54</v>
      </c>
      <c r="B110" s="77"/>
      <c r="C110" s="17"/>
      <c r="D110" s="17"/>
      <c r="E110" s="17"/>
      <c r="F110" s="17"/>
      <c r="G110" s="17"/>
      <c r="H110" s="17"/>
      <c r="I110" s="17"/>
      <c r="J110" s="17"/>
      <c r="K110" s="17"/>
      <c r="L110" s="17"/>
      <c r="M110" s="17"/>
      <c r="N110" s="90"/>
    </row>
    <row r="111" spans="1:14">
      <c r="A111" s="35" t="s">
        <v>86</v>
      </c>
      <c r="B111" s="94">
        <v>0</v>
      </c>
      <c r="C111" s="95">
        <v>0</v>
      </c>
      <c r="D111" s="95">
        <v>0</v>
      </c>
      <c r="E111" s="95">
        <v>0</v>
      </c>
      <c r="F111" s="95">
        <v>0</v>
      </c>
      <c r="G111" s="95">
        <v>0</v>
      </c>
      <c r="H111" s="95">
        <v>0</v>
      </c>
      <c r="I111" s="95">
        <v>0</v>
      </c>
      <c r="J111" s="95">
        <v>2833586</v>
      </c>
      <c r="K111" s="95">
        <v>21980239</v>
      </c>
      <c r="L111" s="95">
        <v>7757</v>
      </c>
      <c r="M111" s="95">
        <v>42550</v>
      </c>
      <c r="N111" s="79" t="s">
        <v>126</v>
      </c>
    </row>
    <row r="112" spans="1:14">
      <c r="A112" s="35">
        <v>14</v>
      </c>
      <c r="B112" s="97"/>
      <c r="C112" s="98"/>
      <c r="D112" s="98"/>
      <c r="E112" s="98"/>
      <c r="F112" s="98"/>
      <c r="G112" s="98"/>
      <c r="H112" s="98"/>
      <c r="I112" s="98"/>
      <c r="J112" s="98">
        <v>2832490</v>
      </c>
      <c r="K112" s="98">
        <v>22185817</v>
      </c>
      <c r="L112" s="98">
        <v>7833</v>
      </c>
      <c r="M112" s="98">
        <v>40680</v>
      </c>
      <c r="N112" s="81" t="s">
        <v>119</v>
      </c>
    </row>
    <row r="113" spans="1:14">
      <c r="A113" s="35">
        <v>15</v>
      </c>
      <c r="B113" s="97"/>
      <c r="C113" s="98"/>
      <c r="D113" s="98"/>
      <c r="E113" s="98"/>
      <c r="F113" s="98"/>
      <c r="G113" s="98"/>
      <c r="H113" s="98"/>
      <c r="I113" s="98"/>
      <c r="J113" s="98">
        <v>2844350</v>
      </c>
      <c r="K113" s="98">
        <v>21392041</v>
      </c>
      <c r="L113" s="98">
        <v>7521</v>
      </c>
      <c r="M113" s="98">
        <v>35840</v>
      </c>
      <c r="N113" s="81" t="s">
        <v>119</v>
      </c>
    </row>
    <row r="114" spans="1:14" ht="14.25" thickBot="1">
      <c r="A114" s="42">
        <v>16</v>
      </c>
      <c r="B114" s="100">
        <v>0</v>
      </c>
      <c r="C114" s="101">
        <v>0</v>
      </c>
      <c r="D114" s="101">
        <v>0</v>
      </c>
      <c r="E114" s="101">
        <v>0</v>
      </c>
      <c r="F114" s="101">
        <v>0</v>
      </c>
      <c r="G114" s="101">
        <v>0</v>
      </c>
      <c r="H114" s="101">
        <v>0</v>
      </c>
      <c r="I114" s="101">
        <v>0</v>
      </c>
      <c r="J114" s="101">
        <v>2852780</v>
      </c>
      <c r="K114" s="101">
        <v>20944375</v>
      </c>
      <c r="L114" s="101">
        <v>7342</v>
      </c>
      <c r="M114" s="101">
        <v>33920</v>
      </c>
      <c r="N114" s="82" t="s">
        <v>127</v>
      </c>
    </row>
    <row r="115" spans="1:14">
      <c r="B115" s="31" t="s">
        <v>42</v>
      </c>
    </row>
  </sheetData>
  <mergeCells count="143">
    <mergeCell ref="L107:M107"/>
    <mergeCell ref="G107:G109"/>
    <mergeCell ref="H107:I107"/>
    <mergeCell ref="J107:J109"/>
    <mergeCell ref="K107:K109"/>
    <mergeCell ref="G85:G87"/>
    <mergeCell ref="H85:I85"/>
    <mergeCell ref="J85:J87"/>
    <mergeCell ref="K85:K87"/>
    <mergeCell ref="A105:A109"/>
    <mergeCell ref="B105:I105"/>
    <mergeCell ref="J105:M106"/>
    <mergeCell ref="N105:N109"/>
    <mergeCell ref="B106:E106"/>
    <mergeCell ref="F106:I106"/>
    <mergeCell ref="B107:B109"/>
    <mergeCell ref="C107:C109"/>
    <mergeCell ref="D107:E107"/>
    <mergeCell ref="F107:F109"/>
    <mergeCell ref="N95:N98"/>
    <mergeCell ref="B96:B98"/>
    <mergeCell ref="C96:C98"/>
    <mergeCell ref="D96:E96"/>
    <mergeCell ref="F96:F98"/>
    <mergeCell ref="G96:G98"/>
    <mergeCell ref="H96:I96"/>
    <mergeCell ref="J96:J98"/>
    <mergeCell ref="K96:K98"/>
    <mergeCell ref="A95:A98"/>
    <mergeCell ref="B95:E95"/>
    <mergeCell ref="F95:I95"/>
    <mergeCell ref="J95:M95"/>
    <mergeCell ref="L96:M96"/>
    <mergeCell ref="B83:I83"/>
    <mergeCell ref="J83:M84"/>
    <mergeCell ref="A83:A87"/>
    <mergeCell ref="N83:N87"/>
    <mergeCell ref="B84:E84"/>
    <mergeCell ref="F84:I84"/>
    <mergeCell ref="B85:B87"/>
    <mergeCell ref="C85:C87"/>
    <mergeCell ref="D85:E85"/>
    <mergeCell ref="F85:F87"/>
    <mergeCell ref="L85:M85"/>
    <mergeCell ref="N73:N76"/>
    <mergeCell ref="B74:B76"/>
    <mergeCell ref="C74:C76"/>
    <mergeCell ref="D74:E74"/>
    <mergeCell ref="F74:F76"/>
    <mergeCell ref="G74:G76"/>
    <mergeCell ref="H74:I74"/>
    <mergeCell ref="J74:J76"/>
    <mergeCell ref="K74:K76"/>
    <mergeCell ref="L74:M74"/>
    <mergeCell ref="A73:A76"/>
    <mergeCell ref="B73:E73"/>
    <mergeCell ref="F73:I73"/>
    <mergeCell ref="J73:M73"/>
    <mergeCell ref="N61:N65"/>
    <mergeCell ref="B62:E62"/>
    <mergeCell ref="F62:I62"/>
    <mergeCell ref="B63:B65"/>
    <mergeCell ref="C63:C65"/>
    <mergeCell ref="D63:E63"/>
    <mergeCell ref="A61:A65"/>
    <mergeCell ref="B61:I61"/>
    <mergeCell ref="J61:M62"/>
    <mergeCell ref="K63:K65"/>
    <mergeCell ref="L63:M63"/>
    <mergeCell ref="J52:J54"/>
    <mergeCell ref="K52:K54"/>
    <mergeCell ref="F63:F65"/>
    <mergeCell ref="G63:G65"/>
    <mergeCell ref="H52:I52"/>
    <mergeCell ref="D40:E40"/>
    <mergeCell ref="F40:F42"/>
    <mergeCell ref="J51:M51"/>
    <mergeCell ref="N51:N54"/>
    <mergeCell ref="J40:J42"/>
    <mergeCell ref="K40:K42"/>
    <mergeCell ref="L52:M52"/>
    <mergeCell ref="D52:E52"/>
    <mergeCell ref="F52:F54"/>
    <mergeCell ref="G52:G54"/>
    <mergeCell ref="H63:I63"/>
    <mergeCell ref="J63:J65"/>
    <mergeCell ref="B39:E39"/>
    <mergeCell ref="F39:I39"/>
    <mergeCell ref="A38:A42"/>
    <mergeCell ref="A51:A54"/>
    <mergeCell ref="B51:E51"/>
    <mergeCell ref="F51:I51"/>
    <mergeCell ref="B40:B42"/>
    <mergeCell ref="C40:C42"/>
    <mergeCell ref="B52:B54"/>
    <mergeCell ref="C52:C54"/>
    <mergeCell ref="N27:N30"/>
    <mergeCell ref="J27:M27"/>
    <mergeCell ref="J28:J30"/>
    <mergeCell ref="K28:K30"/>
    <mergeCell ref="L40:M40"/>
    <mergeCell ref="B38:I38"/>
    <mergeCell ref="J38:M39"/>
    <mergeCell ref="N38:N42"/>
    <mergeCell ref="G40:G42"/>
    <mergeCell ref="H40:I40"/>
    <mergeCell ref="L28:M28"/>
    <mergeCell ref="G28:G30"/>
    <mergeCell ref="A27:A30"/>
    <mergeCell ref="C28:C30"/>
    <mergeCell ref="H28:I28"/>
    <mergeCell ref="F27:I27"/>
    <mergeCell ref="B27:E27"/>
    <mergeCell ref="D28:E28"/>
    <mergeCell ref="F28:F30"/>
    <mergeCell ref="B28:B30"/>
    <mergeCell ref="H3:I3"/>
    <mergeCell ref="J3:J5"/>
    <mergeCell ref="K3:K5"/>
    <mergeCell ref="L3:M3"/>
    <mergeCell ref="J14:M15"/>
    <mergeCell ref="A2:A5"/>
    <mergeCell ref="B2:E2"/>
    <mergeCell ref="J2:M2"/>
    <mergeCell ref="G15:H15"/>
    <mergeCell ref="L16:M16"/>
    <mergeCell ref="G16:G18"/>
    <mergeCell ref="H16:I16"/>
    <mergeCell ref="J16:J18"/>
    <mergeCell ref="K16:K18"/>
    <mergeCell ref="A14:A18"/>
    <mergeCell ref="N2:N5"/>
    <mergeCell ref="B3:B5"/>
    <mergeCell ref="C3:C5"/>
    <mergeCell ref="D3:E3"/>
    <mergeCell ref="F3:F5"/>
    <mergeCell ref="G3:G5"/>
    <mergeCell ref="N14:N18"/>
    <mergeCell ref="B15:E15"/>
    <mergeCell ref="B16:B18"/>
    <mergeCell ref="C16:C18"/>
    <mergeCell ref="D16:E16"/>
    <mergeCell ref="F16:F18"/>
  </mergeCells>
  <phoneticPr fontId="2"/>
  <pageMargins left="0.78700000000000003" right="0.78700000000000003" top="0.98399999999999999" bottom="0.98399999999999999" header="0.51200000000000001" footer="0.51200000000000001"/>
  <pageSetup paperSize="9" orientation="portrait" r:id="rId1"/>
  <headerFooter alignWithMargins="0"/>
  <rowBreaks count="2" manualBreakCount="2">
    <brk id="25" max="16383" man="1"/>
    <brk id="71"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24-06</vt:lpstr>
      <vt:lpstr>24-1</vt:lpstr>
      <vt:lpstr>24-2</vt:lpstr>
      <vt:lpstr>24-3</vt:lpstr>
      <vt:lpstr>24-4</vt:lpstr>
      <vt:lpstr>24-5</vt:lpstr>
      <vt:lpstr>24-6</vt:lpstr>
      <vt:lpstr>24-11</vt:lpstr>
      <vt:lpstr>24-12</vt:lpstr>
      <vt:lpstr>24-13</vt:lpstr>
      <vt:lpstr>'24-1'!Print_Area</vt:lpstr>
      <vt:lpstr>'24-12'!Print_Area</vt:lpstr>
      <vt:lpstr>'24-2'!Print_Area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2016-10-03T05:41:12Z</cp:lastPrinted>
  <dcterms:created xsi:type="dcterms:W3CDTF">1997-01-08T22:48:59Z</dcterms:created>
  <dcterms:modified xsi:type="dcterms:W3CDTF">2023-02-28T08:27:17Z</dcterms:modified>
</cp:coreProperties>
</file>