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R5更新データ（統計係）\"/>
    </mc:Choice>
  </mc:AlternateContent>
  <xr:revisionPtr revIDLastSave="0" documentId="13_ncr:1_{008D4294-5B79-44C8-B7CF-BBB716524C49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2" sheetId="20" r:id="rId1"/>
    <sheet name="人口" sheetId="30" state="hidden" r:id="rId2"/>
    <sheet name="世帯数" sheetId="31" state="hidden" r:id="rId3"/>
    <sheet name="毎月人口異動調査(人口) " sheetId="36" r:id="rId4"/>
    <sheet name="毎月人口異動調査（世帯数）" sheetId="35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'4-2'!$A$1:$O$27</definedName>
    <definedName name="_xlnm.Print_Area" localSheetId="3">'毎月人口異動調査(人口) '!$A$1:$I$69</definedName>
    <definedName name="_xlnm.Print_Area" localSheetId="4">'毎月人口異動調査（世帯数）'!$A$1:$I$67</definedName>
    <definedName name="_xlnm.Print_Titles" localSheetId="1">人口!$1:$1</definedName>
    <definedName name="_xlnm.Print_Titles" localSheetId="2">世帯数!$1:$1</definedName>
  </definedNames>
  <calcPr calcId="191029"/>
</workbook>
</file>

<file path=xl/calcChain.xml><?xml version="1.0" encoding="utf-8"?>
<calcChain xmlns="http://schemas.openxmlformats.org/spreadsheetml/2006/main">
  <c r="B18" i="36" l="1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3" i="36"/>
  <c r="B3" i="35"/>
  <c r="B4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P38" i="8"/>
  <c r="S38" i="8"/>
  <c r="P39" i="8"/>
  <c r="P40" i="8"/>
  <c r="P41" i="8"/>
  <c r="S41" i="8" s="1"/>
  <c r="K38" i="8"/>
  <c r="N38" i="8"/>
  <c r="K39" i="8"/>
  <c r="K40" i="8"/>
  <c r="R48" i="8" s="1"/>
  <c r="K41" i="8"/>
  <c r="F92" i="4"/>
  <c r="D6" i="8"/>
  <c r="G6" i="8"/>
  <c r="J6" i="8" s="1"/>
  <c r="K6" i="8"/>
  <c r="P6" i="8"/>
  <c r="S6" i="8" s="1"/>
  <c r="D10" i="8"/>
  <c r="D45" i="8" s="1"/>
  <c r="G10" i="8"/>
  <c r="J10" i="8" s="1"/>
  <c r="K10" i="8"/>
  <c r="N10" i="8" s="1"/>
  <c r="P10" i="8"/>
  <c r="S10" i="8" s="1"/>
  <c r="D14" i="8"/>
  <c r="J14" i="8" s="1"/>
  <c r="G14" i="8"/>
  <c r="K14" i="8"/>
  <c r="N14" i="8" s="1"/>
  <c r="P14" i="8"/>
  <c r="S14" i="8" s="1"/>
  <c r="D22" i="8"/>
  <c r="D23" i="8"/>
  <c r="G22" i="8"/>
  <c r="G23" i="8"/>
  <c r="K22" i="8"/>
  <c r="N22" i="8" s="1"/>
  <c r="K23" i="8"/>
  <c r="P22" i="8"/>
  <c r="P23" i="8"/>
  <c r="D18" i="8"/>
  <c r="D19" i="8"/>
  <c r="G18" i="8"/>
  <c r="G19" i="8"/>
  <c r="K18" i="8"/>
  <c r="N18" i="8" s="1"/>
  <c r="K19" i="8"/>
  <c r="P18" i="8"/>
  <c r="S18" i="8"/>
  <c r="P19" i="8"/>
  <c r="D38" i="8"/>
  <c r="G38" i="8"/>
  <c r="X38" i="8"/>
  <c r="D39" i="8"/>
  <c r="G39" i="8"/>
  <c r="X39" i="8"/>
  <c r="D40" i="8"/>
  <c r="G40" i="8"/>
  <c r="J40" i="8" s="1"/>
  <c r="X40" i="8"/>
  <c r="D41" i="8"/>
  <c r="G41" i="8"/>
  <c r="X41" i="8"/>
  <c r="AB42" i="8"/>
  <c r="N40" i="8"/>
  <c r="G34" i="8"/>
  <c r="G35" i="8"/>
  <c r="G36" i="8"/>
  <c r="J36" i="8" s="1"/>
  <c r="Y36" i="8" s="1"/>
  <c r="G37" i="8"/>
  <c r="G30" i="8"/>
  <c r="G31" i="8"/>
  <c r="J31" i="8" s="1"/>
  <c r="G32" i="8"/>
  <c r="J32" i="8" s="1"/>
  <c r="G33" i="8"/>
  <c r="G26" i="8"/>
  <c r="T45" i="8" s="1"/>
  <c r="G27" i="8"/>
  <c r="G28" i="8"/>
  <c r="G29" i="8"/>
  <c r="P34" i="8"/>
  <c r="P35" i="8"/>
  <c r="P36" i="8"/>
  <c r="S36" i="8" s="1"/>
  <c r="P37" i="8"/>
  <c r="S37" i="8" s="1"/>
  <c r="P30" i="8"/>
  <c r="S30" i="8"/>
  <c r="P31" i="8"/>
  <c r="S31" i="8" s="1"/>
  <c r="P32" i="8"/>
  <c r="P33" i="8"/>
  <c r="S33" i="8" s="1"/>
  <c r="P26" i="8"/>
  <c r="P27" i="8"/>
  <c r="S27" i="8"/>
  <c r="P28" i="8"/>
  <c r="U28" i="8" s="1"/>
  <c r="P29" i="8"/>
  <c r="S29" i="8" s="1"/>
  <c r="S45" i="8"/>
  <c r="K34" i="8"/>
  <c r="R47" i="8" s="1"/>
  <c r="N34" i="8"/>
  <c r="K35" i="8"/>
  <c r="N35" i="8" s="1"/>
  <c r="K36" i="8"/>
  <c r="U36" i="8" s="1"/>
  <c r="K37" i="8"/>
  <c r="K30" i="8"/>
  <c r="U30" i="8" s="1"/>
  <c r="K31" i="8"/>
  <c r="U31" i="8" s="1"/>
  <c r="K32" i="8"/>
  <c r="N32" i="8" s="1"/>
  <c r="K33" i="8"/>
  <c r="N33" i="8" s="1"/>
  <c r="U33" i="8"/>
  <c r="K26" i="8"/>
  <c r="N26" i="8"/>
  <c r="K27" i="8"/>
  <c r="N27" i="8"/>
  <c r="K28" i="8"/>
  <c r="K29" i="8"/>
  <c r="N29" i="8" s="1"/>
  <c r="D34" i="8"/>
  <c r="D35" i="8"/>
  <c r="D36" i="8"/>
  <c r="D37" i="8"/>
  <c r="D30" i="8"/>
  <c r="J30" i="8" s="1"/>
  <c r="Y30" i="8" s="1"/>
  <c r="D31" i="8"/>
  <c r="D32" i="8"/>
  <c r="D33" i="8"/>
  <c r="D26" i="8"/>
  <c r="J26" i="8" s="1"/>
  <c r="Y26" i="8" s="1"/>
  <c r="D27" i="8"/>
  <c r="D28" i="8"/>
  <c r="J28" i="8" s="1"/>
  <c r="D29" i="8"/>
  <c r="D48" i="8"/>
  <c r="D44" i="8"/>
  <c r="S7" i="8"/>
  <c r="S8" i="8"/>
  <c r="S9" i="8"/>
  <c r="S11" i="8"/>
  <c r="S12" i="8"/>
  <c r="S13" i="8"/>
  <c r="S15" i="8"/>
  <c r="S16" i="8"/>
  <c r="S17" i="8"/>
  <c r="S20" i="8"/>
  <c r="S21" i="8"/>
  <c r="S23" i="8"/>
  <c r="S24" i="8"/>
  <c r="S25" i="8"/>
  <c r="N7" i="8"/>
  <c r="N8" i="8"/>
  <c r="N9" i="8"/>
  <c r="N11" i="8"/>
  <c r="N12" i="8"/>
  <c r="N13" i="8"/>
  <c r="N15" i="8"/>
  <c r="N16" i="8"/>
  <c r="N17" i="8"/>
  <c r="N20" i="8"/>
  <c r="N21" i="8"/>
  <c r="N24" i="8"/>
  <c r="N25" i="8"/>
  <c r="U26" i="8"/>
  <c r="X26" i="8"/>
  <c r="J7" i="8"/>
  <c r="U7" i="8"/>
  <c r="X7" i="8"/>
  <c r="J8" i="8"/>
  <c r="U8" i="8"/>
  <c r="X8" i="8"/>
  <c r="Y8" i="8" s="1"/>
  <c r="J9" i="8"/>
  <c r="U9" i="8"/>
  <c r="Y9" i="8" s="1"/>
  <c r="X9" i="8"/>
  <c r="X10" i="8"/>
  <c r="J11" i="8"/>
  <c r="U11" i="8"/>
  <c r="Y11" i="8" s="1"/>
  <c r="X11" i="8"/>
  <c r="J12" i="8"/>
  <c r="U12" i="8"/>
  <c r="X12" i="8"/>
  <c r="J13" i="8"/>
  <c r="U13" i="8"/>
  <c r="X13" i="8"/>
  <c r="X14" i="8"/>
  <c r="J15" i="8"/>
  <c r="U15" i="8"/>
  <c r="X15" i="8"/>
  <c r="J16" i="8"/>
  <c r="U16" i="8"/>
  <c r="X16" i="8"/>
  <c r="Y16" i="8"/>
  <c r="J17" i="8"/>
  <c r="Y17" i="8" s="1"/>
  <c r="U17" i="8"/>
  <c r="X17" i="8"/>
  <c r="X18" i="8"/>
  <c r="X19" i="8"/>
  <c r="J20" i="8"/>
  <c r="U20" i="8"/>
  <c r="X20" i="8"/>
  <c r="J21" i="8"/>
  <c r="U21" i="8"/>
  <c r="X21" i="8"/>
  <c r="X22" i="8"/>
  <c r="J23" i="8"/>
  <c r="X23" i="8"/>
  <c r="J24" i="8"/>
  <c r="U24" i="8"/>
  <c r="X24" i="8"/>
  <c r="J25" i="8"/>
  <c r="U25" i="8"/>
  <c r="X25" i="8"/>
  <c r="Y25" i="8" s="1"/>
  <c r="X27" i="8"/>
  <c r="X28" i="8"/>
  <c r="X29" i="8"/>
  <c r="X30" i="8"/>
  <c r="X31" i="8"/>
  <c r="X32" i="8"/>
  <c r="X33" i="8"/>
  <c r="X34" i="8"/>
  <c r="X35" i="8"/>
  <c r="X36" i="8"/>
  <c r="X37" i="8"/>
  <c r="X6" i="8"/>
  <c r="I9" i="29"/>
  <c r="I8" i="29"/>
  <c r="I7" i="29"/>
  <c r="I6" i="29"/>
  <c r="I5" i="29"/>
  <c r="F8" i="29"/>
  <c r="F9" i="29"/>
  <c r="F3" i="29"/>
  <c r="I3" i="29"/>
  <c r="F4" i="29"/>
  <c r="I4" i="29"/>
  <c r="F7" i="29"/>
  <c r="F6" i="29"/>
  <c r="F5" i="29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7" i="16"/>
  <c r="E38" i="16"/>
  <c r="E39" i="16"/>
  <c r="E40" i="16"/>
  <c r="E33" i="16"/>
  <c r="E34" i="16"/>
  <c r="E35" i="16"/>
  <c r="E8" i="16" s="1"/>
  <c r="E36" i="16"/>
  <c r="E29" i="16"/>
  <c r="E30" i="16"/>
  <c r="E31" i="16"/>
  <c r="E32" i="16"/>
  <c r="E25" i="16"/>
  <c r="E26" i="16"/>
  <c r="E27" i="16"/>
  <c r="E28" i="16"/>
  <c r="E21" i="16"/>
  <c r="E5" i="16" s="1"/>
  <c r="E22" i="16"/>
  <c r="E23" i="16"/>
  <c r="E24" i="16"/>
  <c r="E17" i="16"/>
  <c r="E18" i="16"/>
  <c r="E19" i="16"/>
  <c r="E20" i="16"/>
  <c r="E13" i="16"/>
  <c r="E14" i="16"/>
  <c r="E3" i="16" s="1"/>
  <c r="E15" i="16"/>
  <c r="E16" i="16"/>
  <c r="AB79" i="20"/>
  <c r="X73" i="20"/>
  <c r="AD73" i="20"/>
  <c r="X4" i="20"/>
  <c r="AC65" i="20" s="1"/>
  <c r="X5" i="20"/>
  <c r="X6" i="20"/>
  <c r="AC59" i="20" s="1"/>
  <c r="X7" i="20"/>
  <c r="AA7" i="20"/>
  <c r="X69" i="20"/>
  <c r="AC69" i="20" s="1"/>
  <c r="X70" i="20"/>
  <c r="AA70" i="20" s="1"/>
  <c r="AE70" i="20"/>
  <c r="X71" i="20"/>
  <c r="AE71" i="20" s="1"/>
  <c r="X72" i="20"/>
  <c r="AC72" i="20" s="1"/>
  <c r="AD72" i="20"/>
  <c r="X68" i="20"/>
  <c r="AD71" i="20"/>
  <c r="X67" i="20"/>
  <c r="AD70" i="20"/>
  <c r="X66" i="20"/>
  <c r="AE66" i="20"/>
  <c r="AD69" i="20"/>
  <c r="X65" i="20"/>
  <c r="AD68" i="20"/>
  <c r="X64" i="20"/>
  <c r="AC64" i="20" s="1"/>
  <c r="AA68" i="20"/>
  <c r="AD67" i="20"/>
  <c r="X63" i="20"/>
  <c r="AA63" i="20" s="1"/>
  <c r="AD66" i="20"/>
  <c r="X62" i="20"/>
  <c r="AD65" i="20"/>
  <c r="X61" i="20"/>
  <c r="AD64" i="20"/>
  <c r="X60" i="20"/>
  <c r="AD63" i="20"/>
  <c r="X59" i="20"/>
  <c r="AB59" i="20" s="1"/>
  <c r="AD62" i="20"/>
  <c r="X58" i="20"/>
  <c r="AD61" i="20"/>
  <c r="X57" i="20"/>
  <c r="AA57" i="20" s="1"/>
  <c r="AD60" i="20"/>
  <c r="X56" i="20"/>
  <c r="AC56" i="20" s="1"/>
  <c r="AD59" i="20"/>
  <c r="X55" i="20"/>
  <c r="AA55" i="20" s="1"/>
  <c r="AD58" i="20"/>
  <c r="X54" i="20"/>
  <c r="AD57" i="20"/>
  <c r="X53" i="20"/>
  <c r="AD56" i="20"/>
  <c r="X52" i="20"/>
  <c r="AA52" i="20" s="1"/>
  <c r="AD55" i="20"/>
  <c r="X51" i="20"/>
  <c r="AD54" i="20"/>
  <c r="X50" i="20"/>
  <c r="AD53" i="20"/>
  <c r="X49" i="20"/>
  <c r="AA49" i="20"/>
  <c r="AD52" i="20"/>
  <c r="X48" i="20"/>
  <c r="AA48" i="20" s="1"/>
  <c r="AD51" i="20"/>
  <c r="X47" i="20"/>
  <c r="AA47" i="20" s="1"/>
  <c r="AD50" i="20"/>
  <c r="X46" i="20"/>
  <c r="AD49" i="20"/>
  <c r="X45" i="20"/>
  <c r="AA45" i="20" s="1"/>
  <c r="AD48" i="20"/>
  <c r="X44" i="20"/>
  <c r="AD47" i="20"/>
  <c r="X43" i="20"/>
  <c r="AA43" i="20" s="1"/>
  <c r="AC43" i="20"/>
  <c r="AD46" i="20"/>
  <c r="X42" i="20"/>
  <c r="AD45" i="20"/>
  <c r="X41" i="20"/>
  <c r="AA41" i="20" s="1"/>
  <c r="AD44" i="20"/>
  <c r="X40" i="20"/>
  <c r="AD43" i="20"/>
  <c r="X39" i="20"/>
  <c r="AA39" i="20" s="1"/>
  <c r="AD42" i="20"/>
  <c r="X38" i="20"/>
  <c r="AD41" i="20"/>
  <c r="X37" i="20"/>
  <c r="AA37" i="20"/>
  <c r="AD40" i="20"/>
  <c r="X36" i="20"/>
  <c r="AC36" i="20" s="1"/>
  <c r="AD39" i="20"/>
  <c r="X35" i="20"/>
  <c r="AA35" i="20" s="1"/>
  <c r="AD38" i="20"/>
  <c r="X34" i="20"/>
  <c r="AC34" i="20" s="1"/>
  <c r="AD37" i="20"/>
  <c r="X33" i="20"/>
  <c r="AD36" i="20"/>
  <c r="X32" i="20"/>
  <c r="AD35" i="20"/>
  <c r="X31" i="20"/>
  <c r="AD34" i="20"/>
  <c r="X30" i="20"/>
  <c r="AD33" i="20"/>
  <c r="X29" i="20"/>
  <c r="AA29" i="20" s="1"/>
  <c r="AD32" i="20"/>
  <c r="X28" i="20"/>
  <c r="AB28" i="20" s="1"/>
  <c r="AD31" i="20"/>
  <c r="X27" i="20"/>
  <c r="AD30" i="20"/>
  <c r="X26" i="20"/>
  <c r="AB30" i="20" s="1"/>
  <c r="AD29" i="20"/>
  <c r="AD28" i="20"/>
  <c r="AD27" i="20"/>
  <c r="AD26" i="20"/>
  <c r="X25" i="20"/>
  <c r="AA25" i="20" s="1"/>
  <c r="X21" i="20"/>
  <c r="X20" i="20"/>
  <c r="X19" i="20"/>
  <c r="AC19" i="20" s="1"/>
  <c r="AD25" i="20"/>
  <c r="X18" i="20"/>
  <c r="AB18" i="20" s="1"/>
  <c r="AD21" i="20"/>
  <c r="X17" i="20"/>
  <c r="AC17" i="20" s="1"/>
  <c r="AD20" i="20"/>
  <c r="X16" i="20"/>
  <c r="AA16" i="20" s="1"/>
  <c r="AD19" i="20"/>
  <c r="X15" i="20"/>
  <c r="AD18" i="20"/>
  <c r="X14" i="20"/>
  <c r="AA14" i="20" s="1"/>
  <c r="AD17" i="20"/>
  <c r="X13" i="20"/>
  <c r="AD16" i="20"/>
  <c r="X12" i="20"/>
  <c r="AA12" i="20" s="1"/>
  <c r="AD15" i="20"/>
  <c r="X11" i="20"/>
  <c r="AD14" i="20"/>
  <c r="X10" i="20"/>
  <c r="AD13" i="20"/>
  <c r="X9" i="20"/>
  <c r="AB9" i="20" s="1"/>
  <c r="AD12" i="20"/>
  <c r="X8" i="20"/>
  <c r="AC8" i="20" s="1"/>
  <c r="AD11" i="20"/>
  <c r="AD10" i="20"/>
  <c r="AD9" i="20"/>
  <c r="AD8" i="20"/>
  <c r="AD7" i="20"/>
  <c r="AD6" i="20"/>
  <c r="AD5" i="20"/>
  <c r="AD4" i="20"/>
  <c r="H88" i="4"/>
  <c r="K88" i="4" s="1"/>
  <c r="L94" i="4"/>
  <c r="H87" i="4"/>
  <c r="O87" i="4" s="1"/>
  <c r="H86" i="4"/>
  <c r="O86" i="4" s="1"/>
  <c r="H85" i="4"/>
  <c r="M85" i="4" s="1"/>
  <c r="H83" i="4"/>
  <c r="M83" i="4" s="1"/>
  <c r="H81" i="4"/>
  <c r="H82" i="4"/>
  <c r="M82" i="4" s="1"/>
  <c r="H79" i="4"/>
  <c r="O79" i="4" s="1"/>
  <c r="H78" i="4"/>
  <c r="O78" i="4" s="1"/>
  <c r="H77" i="4"/>
  <c r="K77" i="4" s="1"/>
  <c r="H75" i="4"/>
  <c r="O75" i="4" s="1"/>
  <c r="H74" i="4"/>
  <c r="K74" i="4" s="1"/>
  <c r="H73" i="4"/>
  <c r="M73" i="4" s="1"/>
  <c r="H4" i="4"/>
  <c r="M80" i="4" s="1"/>
  <c r="H5" i="4"/>
  <c r="H6" i="4"/>
  <c r="H7" i="4"/>
  <c r="H84" i="4"/>
  <c r="N88" i="4"/>
  <c r="H80" i="4"/>
  <c r="K80" i="4"/>
  <c r="H21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H76" i="4"/>
  <c r="H72" i="4"/>
  <c r="M72" i="4" s="1"/>
  <c r="H69" i="4"/>
  <c r="L69" i="4" s="1"/>
  <c r="K69" i="4"/>
  <c r="H70" i="4"/>
  <c r="M70" i="4" s="1"/>
  <c r="H71" i="4"/>
  <c r="M71" i="4" s="1"/>
  <c r="H68" i="4"/>
  <c r="K68" i="4"/>
  <c r="H65" i="4"/>
  <c r="M65" i="4" s="1"/>
  <c r="H66" i="4"/>
  <c r="H67" i="4"/>
  <c r="M67" i="4" s="1"/>
  <c r="H64" i="4"/>
  <c r="M64" i="4" s="1"/>
  <c r="H61" i="4"/>
  <c r="H62" i="4"/>
  <c r="M62" i="4" s="1"/>
  <c r="K62" i="4"/>
  <c r="H63" i="4"/>
  <c r="L67" i="4" s="1"/>
  <c r="K63" i="4"/>
  <c r="H60" i="4"/>
  <c r="K60" i="4" s="1"/>
  <c r="H57" i="4"/>
  <c r="H58" i="4"/>
  <c r="K58" i="4" s="1"/>
  <c r="H59" i="4"/>
  <c r="K59" i="4" s="1"/>
  <c r="H56" i="4"/>
  <c r="L56" i="4" s="1"/>
  <c r="H53" i="4"/>
  <c r="M53" i="4" s="1"/>
  <c r="H54" i="4"/>
  <c r="K54" i="4" s="1"/>
  <c r="H55" i="4"/>
  <c r="K55" i="4" s="1"/>
  <c r="H52" i="4"/>
  <c r="L52" i="4" s="1"/>
  <c r="H49" i="4"/>
  <c r="L49" i="4" s="1"/>
  <c r="H50" i="4"/>
  <c r="H51" i="4"/>
  <c r="H48" i="4"/>
  <c r="K48" i="4" s="1"/>
  <c r="H45" i="4"/>
  <c r="H46" i="4"/>
  <c r="H47" i="4"/>
  <c r="H44" i="4"/>
  <c r="H41" i="4"/>
  <c r="H42" i="4"/>
  <c r="H43" i="4"/>
  <c r="H40" i="4"/>
  <c r="H37" i="4"/>
  <c r="K37" i="4" s="1"/>
  <c r="H38" i="4"/>
  <c r="M38" i="4" s="1"/>
  <c r="H39" i="4"/>
  <c r="H36" i="4"/>
  <c r="K36" i="4" s="1"/>
  <c r="H35" i="4"/>
  <c r="H33" i="4"/>
  <c r="H34" i="4"/>
  <c r="K34" i="4" s="1"/>
  <c r="H32" i="4"/>
  <c r="K32" i="4" s="1"/>
  <c r="H29" i="4"/>
  <c r="M29" i="4"/>
  <c r="H30" i="4"/>
  <c r="K30" i="4"/>
  <c r="H31" i="4"/>
  <c r="L31" i="4" s="1"/>
  <c r="H28" i="4"/>
  <c r="K28" i="4" s="1"/>
  <c r="H25" i="4"/>
  <c r="M25" i="4" s="1"/>
  <c r="H26" i="4"/>
  <c r="H27" i="4"/>
  <c r="K27" i="4" s="1"/>
  <c r="H24" i="4"/>
  <c r="H22" i="4"/>
  <c r="K22" i="4" s="1"/>
  <c r="H23" i="4"/>
  <c r="L23" i="4" s="1"/>
  <c r="K23" i="4"/>
  <c r="H20" i="4"/>
  <c r="M20" i="4"/>
  <c r="H17" i="4"/>
  <c r="K17" i="4"/>
  <c r="H18" i="4"/>
  <c r="M18" i="4" s="1"/>
  <c r="H19" i="4"/>
  <c r="H16" i="4"/>
  <c r="H13" i="4"/>
  <c r="L17" i="4" s="1"/>
  <c r="H14" i="4"/>
  <c r="L18" i="4"/>
  <c r="H15" i="4"/>
  <c r="L15" i="4" s="1"/>
  <c r="K15" i="4"/>
  <c r="H10" i="4"/>
  <c r="L10" i="4" s="1"/>
  <c r="K10" i="4"/>
  <c r="H11" i="4"/>
  <c r="K11" i="4" s="1"/>
  <c r="H9" i="4"/>
  <c r="H8" i="4"/>
  <c r="K8" i="4"/>
  <c r="H12" i="4"/>
  <c r="K12" i="4" s="1"/>
  <c r="K20" i="4"/>
  <c r="AB12" i="20"/>
  <c r="U27" i="8"/>
  <c r="S32" i="8"/>
  <c r="O88" i="4"/>
  <c r="L68" i="4"/>
  <c r="L64" i="4"/>
  <c r="L24" i="4"/>
  <c r="K5" i="4"/>
  <c r="K38" i="4"/>
  <c r="K71" i="4"/>
  <c r="K84" i="4"/>
  <c r="K47" i="4"/>
  <c r="S19" i="8"/>
  <c r="AB68" i="20"/>
  <c r="L71" i="4"/>
  <c r="M17" i="4"/>
  <c r="M23" i="4"/>
  <c r="S34" i="8"/>
  <c r="U34" i="8"/>
  <c r="L12" i="4"/>
  <c r="K31" i="4"/>
  <c r="M46" i="4"/>
  <c r="AE64" i="20"/>
  <c r="N28" i="8"/>
  <c r="AE67" i="20"/>
  <c r="AA67" i="20"/>
  <c r="AA66" i="20"/>
  <c r="R45" i="8"/>
  <c r="M15" i="4"/>
  <c r="AC67" i="20"/>
  <c r="J27" i="8"/>
  <c r="K57" i="4"/>
  <c r="AB66" i="20"/>
  <c r="AA62" i="20"/>
  <c r="AE62" i="20"/>
  <c r="U29" i="8"/>
  <c r="K66" i="4"/>
  <c r="AA53" i="20"/>
  <c r="S39" i="8"/>
  <c r="K19" i="4"/>
  <c r="M27" i="4"/>
  <c r="L42" i="4"/>
  <c r="K42" i="4"/>
  <c r="M32" i="4"/>
  <c r="K85" i="4"/>
  <c r="AA11" i="20"/>
  <c r="AA31" i="20"/>
  <c r="N36" i="8"/>
  <c r="J38" i="8"/>
  <c r="J18" i="8"/>
  <c r="K70" i="4"/>
  <c r="M21" i="4"/>
  <c r="K21" i="4"/>
  <c r="M33" i="4"/>
  <c r="K65" i="4"/>
  <c r="L14" i="4"/>
  <c r="AB65" i="20"/>
  <c r="S26" i="8"/>
  <c r="AB26" i="20"/>
  <c r="AA26" i="20"/>
  <c r="AA9" i="20"/>
  <c r="AA46" i="20"/>
  <c r="AA40" i="20"/>
  <c r="L46" i="4"/>
  <c r="L70" i="4"/>
  <c r="L21" i="4"/>
  <c r="K46" i="4"/>
  <c r="AC10" i="20"/>
  <c r="AA10" i="20"/>
  <c r="AA42" i="20"/>
  <c r="L32" i="4"/>
  <c r="L81" i="4"/>
  <c r="AA54" i="20"/>
  <c r="AE68" i="20"/>
  <c r="AA73" i="20"/>
  <c r="U38" i="8"/>
  <c r="AB70" i="20"/>
  <c r="K35" i="4"/>
  <c r="M37" i="4"/>
  <c r="AB67" i="20"/>
  <c r="O80" i="4"/>
  <c r="L30" i="4"/>
  <c r="K26" i="4"/>
  <c r="L37" i="4"/>
  <c r="M69" i="4"/>
  <c r="Y24" i="8"/>
  <c r="S46" i="8"/>
  <c r="M77" i="4"/>
  <c r="AA69" i="20"/>
  <c r="N39" i="8"/>
  <c r="U39" i="8"/>
  <c r="AC57" i="20"/>
  <c r="K14" i="4"/>
  <c r="K7" i="4"/>
  <c r="M47" i="4"/>
  <c r="AB60" i="20"/>
  <c r="AB64" i="20"/>
  <c r="AA64" i="20"/>
  <c r="S47" i="8"/>
  <c r="AB41" i="20"/>
  <c r="AC68" i="20"/>
  <c r="AA65" i="20"/>
  <c r="AE58" i="20"/>
  <c r="AA61" i="20"/>
  <c r="AB29" i="20"/>
  <c r="AC26" i="20" l="1"/>
  <c r="AB44" i="20"/>
  <c r="AC11" i="20"/>
  <c r="AC52" i="20"/>
  <c r="AB34" i="20"/>
  <c r="AC60" i="20"/>
  <c r="AA8" i="20"/>
  <c r="AA34" i="20"/>
  <c r="AB35" i="20"/>
  <c r="AB46" i="20"/>
  <c r="AC70" i="20"/>
  <c r="AA19" i="20"/>
  <c r="AB56" i="20"/>
  <c r="AB32" i="20"/>
  <c r="AC62" i="20"/>
  <c r="AB16" i="20"/>
  <c r="AA17" i="20"/>
  <c r="AB37" i="20"/>
  <c r="AB11" i="20"/>
  <c r="Y31" i="8"/>
  <c r="Y28" i="8"/>
  <c r="Y38" i="8"/>
  <c r="M52" i="4"/>
  <c r="E7" i="16"/>
  <c r="AB14" i="20"/>
  <c r="K52" i="4"/>
  <c r="K73" i="4"/>
  <c r="AB48" i="20"/>
  <c r="AC9" i="20"/>
  <c r="L62" i="4"/>
  <c r="O74" i="4"/>
  <c r="AA28" i="20"/>
  <c r="AC42" i="20"/>
  <c r="T46" i="8"/>
  <c r="N30" i="8"/>
  <c r="K72" i="4"/>
  <c r="AC66" i="20"/>
  <c r="K79" i="4"/>
  <c r="Y21" i="8"/>
  <c r="O85" i="4"/>
  <c r="T47" i="8"/>
  <c r="AC54" i="20"/>
  <c r="AA44" i="20"/>
  <c r="L8" i="4"/>
  <c r="Y27" i="8"/>
  <c r="L74" i="4"/>
  <c r="AC44" i="20"/>
  <c r="K53" i="4"/>
  <c r="K4" i="4"/>
  <c r="D46" i="8"/>
  <c r="L73" i="4"/>
  <c r="M31" i="4"/>
  <c r="AA60" i="20"/>
  <c r="AA30" i="20"/>
  <c r="M68" i="4"/>
  <c r="K86" i="4"/>
  <c r="S28" i="8"/>
  <c r="J33" i="8"/>
  <c r="Y33" i="8" s="1"/>
  <c r="AC30" i="20"/>
  <c r="O73" i="4"/>
  <c r="L38" i="4"/>
  <c r="L27" i="4"/>
  <c r="AA59" i="20"/>
  <c r="K64" i="4"/>
  <c r="AC28" i="20"/>
  <c r="AB52" i="20"/>
  <c r="U10" i="8"/>
  <c r="Y10" i="8" s="1"/>
  <c r="K78" i="4"/>
  <c r="AA5" i="20"/>
  <c r="M8" i="4"/>
  <c r="AC47" i="20"/>
  <c r="AC55" i="20"/>
  <c r="M28" i="4"/>
  <c r="AC48" i="20"/>
  <c r="M11" i="4"/>
  <c r="AA71" i="20"/>
  <c r="AB71" i="20"/>
  <c r="AE59" i="20"/>
  <c r="N31" i="8"/>
  <c r="L78" i="4"/>
  <c r="L22" i="4"/>
  <c r="L36" i="4"/>
  <c r="AB39" i="20"/>
  <c r="M48" i="4"/>
  <c r="AC46" i="20"/>
  <c r="AB61" i="20"/>
  <c r="M63" i="4"/>
  <c r="M60" i="4"/>
  <c r="AC40" i="20"/>
  <c r="L75" i="4"/>
  <c r="AB50" i="20"/>
  <c r="D49" i="8"/>
  <c r="M36" i="4"/>
  <c r="L34" i="4"/>
  <c r="M40" i="4"/>
  <c r="AC58" i="20"/>
  <c r="J41" i="8"/>
  <c r="AA56" i="20"/>
  <c r="AE73" i="20"/>
  <c r="M12" i="4"/>
  <c r="L11" i="4"/>
  <c r="L66" i="4"/>
  <c r="AE60" i="20"/>
  <c r="U32" i="8"/>
  <c r="Y32" i="8" s="1"/>
  <c r="K18" i="4"/>
  <c r="AB43" i="20"/>
  <c r="J29" i="8"/>
  <c r="Y29" i="8" s="1"/>
  <c r="L33" i="4"/>
  <c r="L60" i="4"/>
  <c r="U14" i="8"/>
  <c r="Y14" i="8" s="1"/>
  <c r="AB47" i="20"/>
  <c r="K9" i="4"/>
  <c r="L9" i="4"/>
  <c r="M9" i="4"/>
  <c r="M24" i="4"/>
  <c r="K24" i="4"/>
  <c r="K44" i="4"/>
  <c r="M44" i="4"/>
  <c r="AC13" i="20"/>
  <c r="AB17" i="20"/>
  <c r="AA13" i="20"/>
  <c r="AB13" i="20"/>
  <c r="AC18" i="20"/>
  <c r="AA18" i="20"/>
  <c r="AC38" i="20"/>
  <c r="AB38" i="20"/>
  <c r="AB45" i="20"/>
  <c r="AC45" i="20"/>
  <c r="M39" i="4"/>
  <c r="K39" i="4"/>
  <c r="L39" i="4"/>
  <c r="AA21" i="20"/>
  <c r="AC21" i="20"/>
  <c r="AB54" i="20"/>
  <c r="M13" i="4"/>
  <c r="L28" i="4"/>
  <c r="AB21" i="20"/>
  <c r="K13" i="4"/>
  <c r="K16" i="4"/>
  <c r="L16" i="4"/>
  <c r="M16" i="4"/>
  <c r="K43" i="4"/>
  <c r="L43" i="4"/>
  <c r="M43" i="4"/>
  <c r="L47" i="4"/>
  <c r="L51" i="4"/>
  <c r="M51" i="4"/>
  <c r="K51" i="4"/>
  <c r="L55" i="4"/>
  <c r="M59" i="4"/>
  <c r="L59" i="4"/>
  <c r="K61" i="4"/>
  <c r="L65" i="4"/>
  <c r="L61" i="4"/>
  <c r="M14" i="4"/>
  <c r="M66" i="4"/>
  <c r="M88" i="4"/>
  <c r="M30" i="4"/>
  <c r="K6" i="4"/>
  <c r="M74" i="4"/>
  <c r="M58" i="4"/>
  <c r="M78" i="4"/>
  <c r="M26" i="4"/>
  <c r="M75" i="4"/>
  <c r="K75" i="4"/>
  <c r="K82" i="4"/>
  <c r="L86" i="4"/>
  <c r="L82" i="4"/>
  <c r="AA15" i="20"/>
  <c r="AB19" i="20"/>
  <c r="AC15" i="20"/>
  <c r="AC49" i="20"/>
  <c r="AA4" i="20"/>
  <c r="AC12" i="20"/>
  <c r="AC73" i="20"/>
  <c r="E4" i="16"/>
  <c r="J35" i="8"/>
  <c r="D51" i="8"/>
  <c r="AC61" i="20"/>
  <c r="AB33" i="20"/>
  <c r="M55" i="4"/>
  <c r="M61" i="4"/>
  <c r="M34" i="4"/>
  <c r="AC37" i="20"/>
  <c r="O82" i="4"/>
  <c r="AB49" i="20"/>
  <c r="L44" i="4"/>
  <c r="K40" i="4"/>
  <c r="D50" i="8"/>
  <c r="K67" i="4"/>
  <c r="K33" i="4"/>
  <c r="K50" i="4"/>
  <c r="M50" i="4"/>
  <c r="L50" i="4"/>
  <c r="M54" i="4"/>
  <c r="L54" i="4"/>
  <c r="L58" i="4"/>
  <c r="L80" i="4"/>
  <c r="K76" i="4"/>
  <c r="L76" i="4"/>
  <c r="O81" i="4"/>
  <c r="M81" i="4"/>
  <c r="L85" i="4"/>
  <c r="AC27" i="20"/>
  <c r="AA27" i="20"/>
  <c r="AB31" i="20"/>
  <c r="AC32" i="20"/>
  <c r="AA32" i="20"/>
  <c r="AA38" i="20"/>
  <c r="AB51" i="20"/>
  <c r="AA51" i="20"/>
  <c r="AC51" i="20"/>
  <c r="AB58" i="20"/>
  <c r="AA58" i="20"/>
  <c r="AB63" i="20"/>
  <c r="AE63" i="20"/>
  <c r="AC63" i="20"/>
  <c r="J34" i="8"/>
  <c r="Y34" i="8" s="1"/>
  <c r="S22" i="8"/>
  <c r="U22" i="8"/>
  <c r="S40" i="8"/>
  <c r="U40" i="8"/>
  <c r="Y40" i="8" s="1"/>
  <c r="S48" i="8"/>
  <c r="AB25" i="20"/>
  <c r="AA50" i="20"/>
  <c r="AC50" i="20"/>
  <c r="AB42" i="20"/>
  <c r="AC20" i="20"/>
  <c r="M10" i="4"/>
  <c r="AC33" i="20"/>
  <c r="L72" i="4"/>
  <c r="L77" i="4"/>
  <c r="R46" i="8"/>
  <c r="L40" i="4"/>
  <c r="AC16" i="20"/>
  <c r="L63" i="4"/>
  <c r="O77" i="4"/>
  <c r="M86" i="4"/>
  <c r="L48" i="4"/>
  <c r="L20" i="4"/>
  <c r="AB15" i="20"/>
  <c r="M76" i="4"/>
  <c r="M42" i="4"/>
  <c r="L13" i="4"/>
  <c r="K81" i="4"/>
  <c r="AA33" i="20"/>
  <c r="M22" i="4"/>
  <c r="L25" i="4"/>
  <c r="K25" i="4"/>
  <c r="K41" i="4"/>
  <c r="M41" i="4"/>
  <c r="L41" i="4"/>
  <c r="L45" i="4"/>
  <c r="M45" i="4"/>
  <c r="K45" i="4"/>
  <c r="K49" i="4"/>
  <c r="L53" i="4"/>
  <c r="M49" i="4"/>
  <c r="L57" i="4"/>
  <c r="M57" i="4"/>
  <c r="M84" i="4"/>
  <c r="L84" i="4"/>
  <c r="L88" i="4"/>
  <c r="O83" i="4"/>
  <c r="K83" i="4"/>
  <c r="L83" i="4"/>
  <c r="K87" i="4"/>
  <c r="M87" i="4"/>
  <c r="L87" i="4"/>
  <c r="AB20" i="20"/>
  <c r="AA20" i="20"/>
  <c r="AB27" i="20"/>
  <c r="AC29" i="20"/>
  <c r="AB36" i="20"/>
  <c r="AB40" i="20"/>
  <c r="AA36" i="20"/>
  <c r="AC41" i="20"/>
  <c r="AC53" i="20"/>
  <c r="AB53" i="20"/>
  <c r="AB57" i="20"/>
  <c r="AB55" i="20"/>
  <c r="AB62" i="20"/>
  <c r="AE65" i="20"/>
  <c r="AB69" i="20"/>
  <c r="U19" i="8"/>
  <c r="N19" i="8"/>
  <c r="D47" i="8"/>
  <c r="J19" i="8"/>
  <c r="U23" i="8"/>
  <c r="Y23" i="8" s="1"/>
  <c r="N23" i="8"/>
  <c r="AA72" i="20"/>
  <c r="AB72" i="20"/>
  <c r="AB73" i="20"/>
  <c r="AE72" i="20"/>
  <c r="AB10" i="20"/>
  <c r="AC35" i="20"/>
  <c r="AC31" i="20"/>
  <c r="E6" i="16"/>
  <c r="Y15" i="8"/>
  <c r="Y12" i="8"/>
  <c r="J37" i="8"/>
  <c r="N37" i="8"/>
  <c r="U37" i="8"/>
  <c r="J39" i="8"/>
  <c r="Y39" i="8" s="1"/>
  <c r="J22" i="8"/>
  <c r="U6" i="8"/>
  <c r="Y6" i="8" s="1"/>
  <c r="N6" i="8"/>
  <c r="U41" i="8"/>
  <c r="N41" i="8"/>
  <c r="AC25" i="20"/>
  <c r="AC14" i="20"/>
  <c r="AC71" i="20"/>
  <c r="U18" i="8"/>
  <c r="Y18" i="8" s="1"/>
  <c r="AA6" i="20"/>
  <c r="AC39" i="20"/>
  <c r="M19" i="4"/>
  <c r="L19" i="4"/>
  <c r="L26" i="4"/>
  <c r="K29" i="4"/>
  <c r="L29" i="4"/>
  <c r="L35" i="4"/>
  <c r="M35" i="4"/>
  <c r="M56" i="4"/>
  <c r="K56" i="4"/>
  <c r="M79" i="4"/>
  <c r="L79" i="4"/>
  <c r="AB8" i="20"/>
  <c r="E9" i="16"/>
  <c r="Y20" i="8"/>
  <c r="Y13" i="8"/>
  <c r="Y7" i="8"/>
  <c r="U35" i="8"/>
  <c r="S35" i="8"/>
  <c r="Y41" i="8" l="1"/>
  <c r="Y37" i="8"/>
  <c r="Y22" i="8"/>
  <c r="Z38" i="8"/>
  <c r="Y19" i="8"/>
  <c r="Y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Z34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<sst xmlns="http://schemas.openxmlformats.org/spreadsheetml/2006/main" count="743" uniqueCount="160">
  <si>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</si>
  <si>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</si>
  <si>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</si>
  <si>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</si>
  <si>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</si>
  <si>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</si>
  <si>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</si>
  <si>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</si>
  <si>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</si>
  <si>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</si>
  <si>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</si>
  <si>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</si>
  <si>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</si>
  <si>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</si>
  <si>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</si>
  <si>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</si>
  <si>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</si>
  <si>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</si>
  <si>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</si>
  <si>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</si>
  <si>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</si>
  <si>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</si>
  <si>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</si>
  <si>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</si>
  <si>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</si>
  <si>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</si>
  <si>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</si>
  <si>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</si>
  <si>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</si>
  <si>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</si>
  <si>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</si>
  <si>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</si>
  <si>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</si>
  <si>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</si>
  <si>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</si>
  <si>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</si>
  <si>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</si>
  <si>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</si>
  <si>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</si>
  <si>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</si>
  <si>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</si>
  <si>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</si>
  <si>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</si>
  <si>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</si>
  <si>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</si>
  <si>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</si>
  <si>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</si>
  <si>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</si>
  <si>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</si>
  <si>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</si>
  <si>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</si>
  <si>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</si>
  <si>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</si>
  <si>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</si>
  <si>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</si>
  <si>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</si>
  <si>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</si>
  <si>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</si>
  <si>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</si>
  <si>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</si>
  <si>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</si>
  <si>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</si>
  <si>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</si>
  <si>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</si>
  <si>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</si>
  <si>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</si>
  <si>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</si>
  <si>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</si>
  <si>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</si>
  <si>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</si>
  <si>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</si>
  <si>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</si>
  <si>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</si>
  <si>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</si>
  <si>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</si>
  <si>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</si>
  <si>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</si>
  <si>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</si>
  <si>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</si>
  <si>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</si>
  <si>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</si>
  <si>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</si>
  <si>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</si>
  <si>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</si>
  <si>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</si>
  <si>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</si>
  <si>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</si>
  <si>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</si>
  <si>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</si>
  <si>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</si>
  <si>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平成2年</t>
    <rPh sb="0" eb="2">
      <t>ヘイセイ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</si>
  <si>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</si>
  <si>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</si>
  <si>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</si>
  <si>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</si>
  <si>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</si>
  <si>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各年10月1日現在（単位：世帯、人）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</si>
  <si>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</si>
  <si>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</si>
  <si>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</si>
  <si>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</si>
  <si>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</si>
  <si>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</si>
  <si>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</si>
  <si>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</si>
  <si>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</si>
  <si>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</si>
  <si>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注）平成17年4月1日市制施行（1市2町1村合併）につき、合併前数値は、合併前市町村の合算値を表示した。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シセイ</t>
    </rPh>
    <rPh sb="13" eb="15">
      <t>シコウ</t>
    </rPh>
    <rPh sb="17" eb="18">
      <t>シ</t>
    </rPh>
    <rPh sb="19" eb="20">
      <t>マチ</t>
    </rPh>
    <rPh sb="21" eb="22">
      <t>ムラ</t>
    </rPh>
    <rPh sb="22" eb="24">
      <t>ガッペイ</t>
    </rPh>
    <rPh sb="29" eb="31">
      <t>ガッペイ</t>
    </rPh>
    <rPh sb="31" eb="32">
      <t>マエ</t>
    </rPh>
    <rPh sb="32" eb="34">
      <t>スウチ</t>
    </rPh>
    <rPh sb="36" eb="38">
      <t>ガッペイ</t>
    </rPh>
    <rPh sb="38" eb="39">
      <t>マエ</t>
    </rPh>
    <rPh sb="39" eb="42">
      <t>シチョウソン</t>
    </rPh>
    <rPh sb="43" eb="45">
      <t>ガッサン</t>
    </rPh>
    <rPh sb="45" eb="46">
      <t>チ</t>
    </rPh>
    <rPh sb="47" eb="49">
      <t>ヒョウジ</t>
    </rPh>
    <phoneticPr fontId="2"/>
  </si>
  <si>
    <t>平成13年度</t>
    <rPh sb="0" eb="2">
      <t>ヘイセイ</t>
    </rPh>
    <rPh sb="4" eb="6">
      <t>ネンド</t>
    </rPh>
    <phoneticPr fontId="2"/>
  </si>
  <si>
    <t>4-2　人口の推移</t>
    <rPh sb="4" eb="6">
      <t>ジンコウ</t>
    </rPh>
    <rPh sb="7" eb="9">
      <t>スイイ</t>
    </rPh>
    <phoneticPr fontId="2"/>
  </si>
  <si>
    <t>旧佐久市</t>
    <rPh sb="0" eb="4">
      <t>キュウサクシ</t>
    </rPh>
    <phoneticPr fontId="2"/>
  </si>
  <si>
    <t>旧臼田町</t>
    <rPh sb="0" eb="1">
      <t>キュウ</t>
    </rPh>
    <rPh sb="1" eb="4">
      <t>ウスダマチ</t>
    </rPh>
    <phoneticPr fontId="2"/>
  </si>
  <si>
    <t>旧浅科村</t>
    <rPh sb="0" eb="1">
      <t>キュウ</t>
    </rPh>
    <rPh sb="1" eb="4">
      <t>アサシナムラ</t>
    </rPh>
    <phoneticPr fontId="2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</si>
  <si>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</si>
  <si>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</si>
  <si>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毎月人口異動調査人口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ジンコウ</t>
    </rPh>
    <phoneticPr fontId="2"/>
  </si>
  <si>
    <t>各年10月1日現在（単位：世帯）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phoneticPr fontId="2"/>
  </si>
  <si>
    <t>毎月人口異動調査世帯数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セタイ</t>
    </rPh>
    <rPh sb="10" eb="11">
      <t>スウ</t>
    </rPh>
    <phoneticPr fontId="2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</si>
  <si>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</si>
  <si>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平成元年</t>
    <rPh sb="0" eb="2">
      <t>ヘイセイ</t>
    </rPh>
    <rPh sb="2" eb="4">
      <t>ガンネン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</si>
  <si>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</si>
  <si>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</si>
  <si>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</si>
  <si>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</si>
  <si>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</si>
  <si>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</si>
  <si>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</si>
  <si>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</si>
  <si>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</si>
  <si>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</si>
  <si>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</si>
  <si>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</si>
  <si>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</si>
  <si>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</si>
  <si>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</si>
  <si>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</si>
  <si>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</si>
  <si>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</si>
  <si>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</si>
  <si>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</si>
  <si>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</si>
  <si>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</si>
  <si>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</si>
  <si>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</si>
  <si>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</si>
  <si>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</si>
  <si>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旧浅科町</t>
    <rPh sb="0" eb="1">
      <t>キュウ</t>
    </rPh>
    <rPh sb="1" eb="3">
      <t>アサシナ</t>
    </rPh>
    <rPh sb="3" eb="4">
      <t>マチ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</si>
  <si>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5">
      <t>サクシ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</si>
  <si>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4">
      <t>サク</t>
    </rPh>
    <rPh sb="14" eb="15">
      <t>シ</t>
    </rPh>
    <phoneticPr fontId="2"/>
  </si>
  <si>
    <t>年</t>
    <rPh sb="0" eb="1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</si>
  <si>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</si>
  <si>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</si>
  <si>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</si>
  <si>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</si>
  <si>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2"/>
  </si>
  <si>
    <t>令和2年</t>
    <rPh sb="0" eb="1">
      <t>レイ</t>
    </rPh>
    <rPh sb="1" eb="2">
      <t>カズ</t>
    </rPh>
    <rPh sb="3" eb="4">
      <t>ネン</t>
    </rPh>
    <phoneticPr fontId="2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</si>
  <si>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</si>
  <si>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</si>
  <si>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1">
      <t>レイ</t>
    </rPh>
    <rPh sb="1" eb="2">
      <t>カズ</t>
    </rPh>
    <rPh sb="3" eb="4">
      <t>ネン</t>
    </rPh>
    <phoneticPr fontId="2"/>
  </si>
  <si>
    <t>令和4年</t>
    <rPh sb="0" eb="1">
      <t>レイ</t>
    </rPh>
    <rPh sb="1" eb="2">
      <t>カズ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</si>
</sst>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;&quot;▲ &quot;#,##0"/>
    <numFmt numFmtId="177" formatCode="0.00_ "/>
    <numFmt numFmtId="178" formatCode="0.0_ "/>
    <numFmt numFmtId="179" formatCode="0;&quot;▲ &quot;0"/>
    <numFmt numFmtId="180" formatCode="#,##0;&quot;△ &quot;#,##0"/>
    <numFmt numFmtId="181" formatCode="#,##0.0;&quot;△ &quot;#,##0.0"/>
    <numFmt numFmtId="182" formatCode="#,##0.00;&quot;▲ &quot;#,##0.00"/>
    <numFmt numFmtId="183" formatCode="&quot;平&quot;&quot;成&quot;##"/>
    <numFmt numFmtId="184" formatCode="&quot;昭&quot;&quot;和&quot;##"/>
    <numFmt numFmtId="185" formatCode="&quot;平&quot;&quot;成&quot;##&quot;年&quot;"/>
    <numFmt numFmtId="186" formatCode="&quot;昭&quot;&quot;和&quot;##&quot;年&quot;"/>
    <numFmt numFmtId="187" formatCode="#,##0_ "/>
    <numFmt numFmtId="188" formatCode="#,##0_);[Red]\(#,##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300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2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9" fontId="4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1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1" fontId="7" fillId="0" borderId="18" xfId="0" applyNumberFormat="1" applyFont="1" applyBorder="1" applyAlignment="1">
      <alignment vertical="center"/>
    </xf>
    <xf numFmtId="181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1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38" fontId="12" fillId="0" borderId="1" xfId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182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83" fontId="12" fillId="0" borderId="11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185" fontId="12" fillId="0" borderId="11" xfId="2" applyNumberFormat="1" applyFont="1" applyBorder="1" applyAlignment="1">
      <alignment horizontal="center" vertical="center"/>
    </xf>
    <xf numFmtId="187" fontId="12" fillId="0" borderId="11" xfId="2" applyNumberFormat="1" applyFont="1" applyBorder="1" applyAlignment="1">
      <alignment horizontal="center" vertical="center"/>
    </xf>
    <xf numFmtId="186" fontId="12" fillId="0" borderId="11" xfId="2" applyNumberFormat="1" applyFont="1" applyBorder="1" applyAlignment="1">
      <alignment horizontal="center" vertical="center"/>
    </xf>
    <xf numFmtId="184" fontId="12" fillId="0" borderId="0" xfId="2" applyNumberFormat="1" applyFont="1" applyAlignment="1">
      <alignment horizontal="center" vertical="center"/>
    </xf>
    <xf numFmtId="183" fontId="12" fillId="0" borderId="0" xfId="2" applyNumberFormat="1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83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188" fontId="14" fillId="0" borderId="0" xfId="2" applyNumberFormat="1" applyFont="1" applyAlignment="1">
      <alignment horizontal="left" vertical="center"/>
    </xf>
    <xf numFmtId="188" fontId="14" fillId="0" borderId="0" xfId="2" applyNumberFormat="1" applyFont="1" applyAlignment="1">
      <alignment horizontal="center" vertical="center"/>
    </xf>
    <xf numFmtId="188" fontId="14" fillId="0" borderId="0" xfId="2" applyNumberFormat="1" applyFont="1" applyAlignment="1">
      <alignment horizontal="right" vertical="center"/>
    </xf>
    <xf numFmtId="188" fontId="14" fillId="0" borderId="0" xfId="0" applyNumberFormat="1" applyFont="1"/>
    <xf numFmtId="188" fontId="14" fillId="0" borderId="38" xfId="0" applyNumberFormat="1" applyFont="1" applyBorder="1" applyAlignment="1">
      <alignment horizontal="center" vertical="center"/>
    </xf>
    <xf numFmtId="188" fontId="14" fillId="0" borderId="39" xfId="0" applyNumberFormat="1" applyFont="1" applyBorder="1" applyAlignment="1">
      <alignment horizontal="center" vertical="center"/>
    </xf>
    <xf numFmtId="188" fontId="14" fillId="0" borderId="11" xfId="0" applyNumberFormat="1" applyFont="1" applyBorder="1" applyAlignment="1">
      <alignment horizontal="center" vertical="center"/>
    </xf>
    <xf numFmtId="188" fontId="14" fillId="0" borderId="40" xfId="0" applyNumberFormat="1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2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43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44" xfId="0" applyNumberFormat="1" applyFont="1" applyBorder="1" applyAlignment="1">
      <alignment horizontal="center" vertical="center"/>
    </xf>
    <xf numFmtId="180" fontId="15" fillId="0" borderId="0" xfId="0" applyNumberFormat="1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38" fontId="15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80" fontId="15" fillId="0" borderId="8" xfId="0" applyNumberFormat="1" applyFont="1" applyBorder="1" applyAlignment="1">
      <alignment vertical="center"/>
    </xf>
    <xf numFmtId="178" fontId="15" fillId="0" borderId="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88" fontId="14" fillId="0" borderId="41" xfId="0" applyNumberFormat="1" applyFont="1" applyBorder="1" applyAlignment="1">
      <alignment horizontal="center" vertical="center"/>
    </xf>
    <xf numFmtId="188" fontId="14" fillId="0" borderId="0" xfId="0" applyNumberFormat="1" applyFont="1" applyAlignment="1">
      <alignment vertical="center"/>
    </xf>
    <xf numFmtId="188" fontId="14" fillId="0" borderId="42" xfId="0" applyNumberFormat="1" applyFont="1" applyBorder="1" applyAlignment="1">
      <alignment vertical="center"/>
    </xf>
    <xf numFmtId="188" fontId="14" fillId="0" borderId="41" xfId="0" applyNumberFormat="1" applyFont="1" applyBorder="1" applyAlignment="1">
      <alignment vertical="center"/>
    </xf>
    <xf numFmtId="188" fontId="14" fillId="0" borderId="21" xfId="0" applyNumberFormat="1" applyFont="1" applyBorder="1" applyAlignment="1">
      <alignment vertical="center"/>
    </xf>
    <xf numFmtId="188" fontId="14" fillId="0" borderId="0" xfId="0" applyNumberFormat="1" applyFont="1" applyFill="1" applyAlignment="1">
      <alignment vertical="center"/>
    </xf>
    <xf numFmtId="0" fontId="14" fillId="0" borderId="0" xfId="0" applyFont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7" xfId="0" applyFont="1" applyBorder="1" applyAlignment="1">
      <alignment horizontal="left" vertical="center"/>
    </xf>
    <xf numFmtId="0" fontId="12" fillId="0" borderId="47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2" fillId="0" borderId="45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distributed" vertical="center"/>
    </xf>
    <xf numFmtId="177" fontId="12" fillId="0" borderId="11" xfId="0" applyNumberFormat="1" applyFont="1" applyBorder="1" applyAlignment="1">
      <alignment horizontal="center" vertical="center" wrapText="1"/>
    </xf>
    <xf numFmtId="188" fontId="14" fillId="0" borderId="0" xfId="0" applyNumberFormat="1" applyFont="1" applyBorder="1" applyAlignment="1">
      <alignment horizontal="center" vertical="center" shrinkToFit="1"/>
    </xf>
    <xf numFmtId="188" fontId="14" fillId="0" borderId="48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4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81" fontId="4" fillId="0" borderId="44" xfId="0" applyNumberFormat="1" applyFont="1" applyBorder="1" applyAlignment="1">
      <alignment horizontal="center" vertical="center"/>
    </xf>
    <xf numFmtId="181" fontId="4" fillId="0" borderId="41" xfId="0" applyNumberFormat="1" applyFont="1" applyBorder="1" applyAlignment="1">
      <alignment horizontal="center" vertical="center"/>
    </xf>
    <xf numFmtId="181" fontId="4" fillId="0" borderId="37" xfId="0" applyNumberFormat="1" applyFont="1" applyBorder="1" applyAlignment="1">
      <alignment horizontal="center" vertical="center"/>
    </xf>
    <xf numFmtId="179" fontId="4" fillId="0" borderId="44" xfId="0" applyNumberFormat="1" applyFont="1" applyBorder="1" applyAlignment="1">
      <alignment horizontal="center" vertical="center"/>
    </xf>
    <xf numFmtId="179" fontId="4" fillId="0" borderId="41" xfId="0" applyNumberFormat="1" applyFont="1" applyBorder="1" applyAlignment="1">
      <alignment horizontal="center" vertical="center"/>
    </xf>
    <xf numFmtId="179" fontId="4" fillId="0" borderId="37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1" fontId="7" fillId="0" borderId="18" xfId="0" applyNumberFormat="1" applyFont="1" applyBorder="1" applyAlignment="1">
      <alignment vertical="center"/>
    </xf>
    <xf numFmtId="181" fontId="7" fillId="0" borderId="0" xfId="0" applyNumberFormat="1" applyFont="1" applyBorder="1" applyAlignment="1">
      <alignment vertical="center"/>
    </xf>
    <xf numFmtId="181" fontId="7" fillId="0" borderId="1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（毎月人口異動調査）旧市町村別人口・世帯数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毎月人口異動調査人口グラフ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'毎月人口異動調査(人口) 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'毎月人口異動調査(人口) '!$A$3:$A$36</c:f>
              <c:strCache>
                <c:ptCount val="34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</c:strCache>
            </c:strRef>
          </c:cat>
          <c:val>
            <c:numRef>
              <c:f>'毎月人口異動調査(人口) '!$B$3:$B$36</c:f>
              <c:numCache>
                <c:formatCode>#,##0_);[Red]\(#,##0\)</c:formatCode>
                <c:ptCount val="34"/>
                <c:pt idx="0">
                  <c:v>95200</c:v>
                </c:pt>
                <c:pt idx="1">
                  <c:v>95625</c:v>
                </c:pt>
                <c:pt idx="2">
                  <c:v>96287</c:v>
                </c:pt>
                <c:pt idx="3">
                  <c:v>96369</c:v>
                </c:pt>
                <c:pt idx="4">
                  <c:v>96999</c:v>
                </c:pt>
                <c:pt idx="5">
                  <c:v>97468</c:v>
                </c:pt>
                <c:pt idx="6">
                  <c:v>97813</c:v>
                </c:pt>
                <c:pt idx="7">
                  <c:v>98330</c:v>
                </c:pt>
                <c:pt idx="8">
                  <c:v>98935</c:v>
                </c:pt>
                <c:pt idx="9">
                  <c:v>99373</c:v>
                </c:pt>
                <c:pt idx="10">
                  <c:v>99756</c:v>
                </c:pt>
                <c:pt idx="11">
                  <c:v>100016</c:v>
                </c:pt>
                <c:pt idx="12">
                  <c:v>100549</c:v>
                </c:pt>
                <c:pt idx="13">
                  <c:v>100639</c:v>
                </c:pt>
                <c:pt idx="14">
                  <c:v>100957</c:v>
                </c:pt>
                <c:pt idx="15">
                  <c:v>101072</c:v>
                </c:pt>
                <c:pt idx="16">
                  <c:v>100462</c:v>
                </c:pt>
                <c:pt idx="17">
                  <c:v>100232</c:v>
                </c:pt>
                <c:pt idx="18">
                  <c:v>100116</c:v>
                </c:pt>
                <c:pt idx="19">
                  <c:v>99919</c:v>
                </c:pt>
                <c:pt idx="20">
                  <c:v>99913</c:v>
                </c:pt>
                <c:pt idx="21">
                  <c:v>100552</c:v>
                </c:pt>
                <c:pt idx="22">
                  <c:v>100373</c:v>
                </c:pt>
                <c:pt idx="23">
                  <c:v>99956</c:v>
                </c:pt>
                <c:pt idx="24">
                  <c:v>99716</c:v>
                </c:pt>
                <c:pt idx="25">
                  <c:v>99614</c:v>
                </c:pt>
                <c:pt idx="26">
                  <c:v>99368</c:v>
                </c:pt>
                <c:pt idx="27">
                  <c:v>99169</c:v>
                </c:pt>
                <c:pt idx="28">
                  <c:v>99073</c:v>
                </c:pt>
                <c:pt idx="29">
                  <c:v>98887</c:v>
                </c:pt>
                <c:pt idx="30">
                  <c:v>98609</c:v>
                </c:pt>
                <c:pt idx="31">
                  <c:v>98391</c:v>
                </c:pt>
                <c:pt idx="32">
                  <c:v>97996</c:v>
                </c:pt>
                <c:pt idx="33">
                  <c:v>97844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0-4EE1-A3BB-6B8718186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-1887413568"/>
        <c:axId val="-1887416288"/>
      </c:barChart>
      <c:catAx>
        <c:axId val="-1887413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187522317073622"/>
              <c:y val="4.3701759502284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-1887416288"/>
        <c:crosses val="autoZero"/>
        <c:auto val="1"/>
        <c:lblAlgn val="ctr"/>
        <c:lblOffset val="100"/>
        <c:noMultiLvlLbl val="0"/>
      </c:catAx>
      <c:valAx>
        <c:axId val="-188741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316234313628039E-2"/>
              <c:y val="2.3861276599684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-188741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毎月人口異動調査世帯数グラフ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'毎月人口異動調査（世帯数）'!$B$2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'毎月人口異動調査（世帯数）'!$A$3:$A$36</c:f>
              <c:strCache>
                <c:ptCount val="34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</c:strCache>
            </c:strRef>
          </c:cat>
          <c:val>
            <c:numRef>
              <c:f>'毎月人口異動調査（世帯数）'!$B$3:$B$36</c:f>
              <c:numCache>
                <c:formatCode>#,##0_);[Red]\(#,##0\)</c:formatCode>
                <c:ptCount val="34"/>
                <c:pt idx="0">
                  <c:v>28138</c:v>
                </c:pt>
                <c:pt idx="1">
                  <c:v>28759</c:v>
                </c:pt>
                <c:pt idx="2">
                  <c:v>29411</c:v>
                </c:pt>
                <c:pt idx="3">
                  <c:v>29815</c:v>
                </c:pt>
                <c:pt idx="4">
                  <c:v>30351</c:v>
                </c:pt>
                <c:pt idx="5">
                  <c:v>30870</c:v>
                </c:pt>
                <c:pt idx="6">
                  <c:v>31483</c:v>
                </c:pt>
                <c:pt idx="7">
                  <c:v>32050</c:v>
                </c:pt>
                <c:pt idx="8">
                  <c:v>32756</c:v>
                </c:pt>
                <c:pt idx="9">
                  <c:v>33344</c:v>
                </c:pt>
                <c:pt idx="10">
                  <c:v>33937</c:v>
                </c:pt>
                <c:pt idx="11">
                  <c:v>33836</c:v>
                </c:pt>
                <c:pt idx="12">
                  <c:v>34493</c:v>
                </c:pt>
                <c:pt idx="13">
                  <c:v>34905</c:v>
                </c:pt>
                <c:pt idx="14">
                  <c:v>35471</c:v>
                </c:pt>
                <c:pt idx="15">
                  <c:v>35824</c:v>
                </c:pt>
                <c:pt idx="16">
                  <c:v>35362</c:v>
                </c:pt>
                <c:pt idx="17">
                  <c:v>35760</c:v>
                </c:pt>
                <c:pt idx="18">
                  <c:v>36052</c:v>
                </c:pt>
                <c:pt idx="19">
                  <c:v>36591</c:v>
                </c:pt>
                <c:pt idx="20">
                  <c:v>36919</c:v>
                </c:pt>
                <c:pt idx="21">
                  <c:v>37032</c:v>
                </c:pt>
                <c:pt idx="22">
                  <c:v>37330</c:v>
                </c:pt>
                <c:pt idx="23">
                  <c:v>37617</c:v>
                </c:pt>
                <c:pt idx="24">
                  <c:v>37940</c:v>
                </c:pt>
                <c:pt idx="25">
                  <c:v>38244</c:v>
                </c:pt>
                <c:pt idx="26">
                  <c:v>38487</c:v>
                </c:pt>
                <c:pt idx="27">
                  <c:v>38936</c:v>
                </c:pt>
                <c:pt idx="28">
                  <c:v>39320</c:v>
                </c:pt>
                <c:pt idx="29">
                  <c:v>39696</c:v>
                </c:pt>
                <c:pt idx="30">
                  <c:v>40083</c:v>
                </c:pt>
                <c:pt idx="31">
                  <c:v>40500</c:v>
                </c:pt>
                <c:pt idx="32">
                  <c:v>40319</c:v>
                </c:pt>
                <c:pt idx="33">
                  <c:v>40768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A-4BB5-B5AF-DA0AFE1CB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87415744"/>
        <c:axId val="-1887413024"/>
      </c:barChart>
      <c:catAx>
        <c:axId val="-188741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744022096247869"/>
              <c:y val="4.4673465632294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-1887413024"/>
        <c:crosses val="autoZero"/>
        <c:auto val="1"/>
        <c:lblAlgn val="ctr"/>
        <c:lblOffset val="100"/>
        <c:noMultiLvlLbl val="0"/>
      </c:catAx>
      <c:valAx>
        <c:axId val="-188741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2.1411234486778261E-2"/>
              <c:y val="0.39491917753823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-1887415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37</xdr:row>
      <xdr:rowOff>57150</xdr:rowOff>
    </xdr:from>
    <xdr:to>
      <xdr:col>8</xdr:col>
      <xdr:colOff>400050</xdr:colOff>
      <xdr:row>67</xdr:row>
      <xdr:rowOff>28575</xdr:rowOff>
    </xdr:to>
    <xdr:graphicFrame macro="">
      <xdr:nvGraphicFramePr>
        <xdr:cNvPr id="264205" name="グラフ 5">
          <a:extLst>
            <a:ext uri="{FF2B5EF4-FFF2-40B4-BE49-F238E27FC236}">
              <a16:creationId xmlns:a16="http://schemas.microsoft.com/office/drawing/2014/main" id="{00000000-0008-0000-0300-00000D08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37</xdr:row>
      <xdr:rowOff>57150</xdr:rowOff>
    </xdr:from>
    <xdr:to>
      <xdr:col>8</xdr:col>
      <xdr:colOff>314325</xdr:colOff>
      <xdr:row>65</xdr:row>
      <xdr:rowOff>152400</xdr:rowOff>
    </xdr:to>
    <xdr:graphicFrame macro="">
      <xdr:nvGraphicFramePr>
        <xdr:cNvPr id="175138" name="グラフ 6">
          <a:extLst>
            <a:ext uri="{FF2B5EF4-FFF2-40B4-BE49-F238E27FC236}">
              <a16:creationId xmlns:a16="http://schemas.microsoft.com/office/drawing/2014/main" id="{00000000-0008-0000-0400-000022A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79"/>
  <sheetViews>
    <sheetView showGridLines="0" tabSelected="1" view="pageBreakPreview" zoomScale="85" zoomScaleNormal="85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35" sqref="F35"/>
    </sheetView>
  </sheetViews>
  <sheetFormatPr defaultRowHeight="15.75" customHeight="1"/>
  <cols>
    <col min="1" max="1" width="3.625" style="126" customWidth="1"/>
    <col min="2" max="2" width="5" style="126" customWidth="1"/>
    <col min="3" max="3" width="4.25" style="126" customWidth="1"/>
    <col min="4" max="4" width="2.625" style="126" customWidth="1"/>
    <col min="5" max="5" width="8.625" style="126" customWidth="1"/>
    <col min="6" max="6" width="2.625" style="126" customWidth="1"/>
    <col min="7" max="9" width="12.625" style="126" customWidth="1"/>
    <col min="10" max="10" width="16.875" style="127" customWidth="1"/>
    <col min="11" max="11" width="11.625" style="128" customWidth="1"/>
    <col min="12" max="14" width="15.625" style="129" customWidth="1"/>
    <col min="15" max="15" width="26.125" style="126" customWidth="1"/>
    <col min="16" max="16" width="9.75" style="126" hidden="1" customWidth="1"/>
    <col min="17" max="17" width="3.125" style="126" hidden="1" customWidth="1"/>
    <col min="18" max="18" width="5" style="126" hidden="1" customWidth="1"/>
    <col min="19" max="19" width="4.25" style="126" hidden="1" customWidth="1"/>
    <col min="20" max="20" width="10.5" style="131" hidden="1" customWidth="1"/>
    <col min="21" max="21" width="2.625" style="126" hidden="1" customWidth="1"/>
    <col min="22" max="22" width="8.625" style="126" hidden="1" customWidth="1"/>
    <col min="23" max="23" width="2.625" style="126" hidden="1" customWidth="1"/>
    <col min="24" max="26" width="9.875" style="126" hidden="1" customWidth="1"/>
    <col min="27" max="27" width="16.5" style="127" hidden="1" customWidth="1"/>
    <col min="28" max="28" width="11.625" style="128" hidden="1" customWidth="1"/>
    <col min="29" max="31" width="15.625" style="129" hidden="1" customWidth="1"/>
    <col min="32" max="32" width="21.875" style="126" hidden="1" customWidth="1"/>
    <col min="33" max="48" width="9" style="126" customWidth="1"/>
    <col min="49" max="16384" width="9" style="126"/>
  </cols>
  <sheetData>
    <row r="1" spans="1:32" ht="23.25" customHeight="1" thickBot="1">
      <c r="A1" s="125" t="s">
        <v>109</v>
      </c>
      <c r="O1" s="130" t="s">
        <v>96</v>
      </c>
      <c r="Q1" s="126">
        <v>9</v>
      </c>
      <c r="R1" s="126" t="s">
        <v>3</v>
      </c>
    </row>
    <row r="2" spans="1:32" ht="15.75" customHeight="1">
      <c r="A2" s="225" t="s">
        <v>8</v>
      </c>
      <c r="B2" s="225"/>
      <c r="C2" s="226"/>
      <c r="D2" s="194"/>
      <c r="E2" s="242" t="s">
        <v>4</v>
      </c>
      <c r="F2" s="193"/>
      <c r="G2" s="195"/>
      <c r="H2" s="196" t="s">
        <v>5</v>
      </c>
      <c r="I2" s="197"/>
      <c r="J2" s="243" t="s">
        <v>6</v>
      </c>
      <c r="K2" s="241" t="s">
        <v>7</v>
      </c>
      <c r="L2" s="198" t="s">
        <v>20</v>
      </c>
      <c r="M2" s="199" t="s">
        <v>22</v>
      </c>
      <c r="N2" s="199" t="s">
        <v>24</v>
      </c>
      <c r="O2" s="225" t="s">
        <v>25</v>
      </c>
      <c r="Q2" s="137"/>
      <c r="R2" s="233" t="s">
        <v>8</v>
      </c>
      <c r="S2" s="234"/>
      <c r="T2" s="237" t="s">
        <v>13</v>
      </c>
      <c r="U2" s="133"/>
      <c r="V2" s="233" t="s">
        <v>4</v>
      </c>
      <c r="W2" s="132"/>
      <c r="X2" s="134"/>
      <c r="Y2" s="135" t="s">
        <v>5</v>
      </c>
      <c r="Z2" s="136"/>
      <c r="AA2" s="239" t="s">
        <v>6</v>
      </c>
      <c r="AB2" s="229" t="s">
        <v>7</v>
      </c>
      <c r="AC2" s="138" t="s">
        <v>20</v>
      </c>
      <c r="AD2" s="138" t="s">
        <v>22</v>
      </c>
      <c r="AE2" s="138" t="s">
        <v>24</v>
      </c>
      <c r="AF2" s="219" t="s">
        <v>25</v>
      </c>
    </row>
    <row r="3" spans="1:32" ht="15.75" customHeight="1">
      <c r="A3" s="227"/>
      <c r="B3" s="227"/>
      <c r="C3" s="228"/>
      <c r="D3" s="140"/>
      <c r="E3" s="235"/>
      <c r="F3" s="139"/>
      <c r="G3" s="141" t="s">
        <v>0</v>
      </c>
      <c r="H3" s="141" t="s">
        <v>1</v>
      </c>
      <c r="I3" s="141" t="s">
        <v>2</v>
      </c>
      <c r="J3" s="243"/>
      <c r="K3" s="241"/>
      <c r="L3" s="142" t="s">
        <v>21</v>
      </c>
      <c r="M3" s="143" t="s">
        <v>23</v>
      </c>
      <c r="N3" s="143" t="s">
        <v>44</v>
      </c>
      <c r="O3" s="227"/>
      <c r="Q3" s="144"/>
      <c r="R3" s="235"/>
      <c r="S3" s="236"/>
      <c r="T3" s="238"/>
      <c r="U3" s="140"/>
      <c r="V3" s="235"/>
      <c r="W3" s="139"/>
      <c r="X3" s="141" t="s">
        <v>0</v>
      </c>
      <c r="Y3" s="141" t="s">
        <v>1</v>
      </c>
      <c r="Z3" s="141" t="s">
        <v>2</v>
      </c>
      <c r="AA3" s="240"/>
      <c r="AB3" s="230"/>
      <c r="AC3" s="145" t="s">
        <v>21</v>
      </c>
      <c r="AD3" s="145" t="s">
        <v>23</v>
      </c>
      <c r="AE3" s="145" t="s">
        <v>44</v>
      </c>
      <c r="AF3" s="231"/>
    </row>
    <row r="4" spans="1:32" ht="37.5" customHeight="1">
      <c r="A4" s="149"/>
      <c r="B4" s="191" t="s">
        <v>91</v>
      </c>
      <c r="C4" s="146"/>
      <c r="D4" s="186"/>
      <c r="E4" s="187">
        <v>14725</v>
      </c>
      <c r="F4" s="187"/>
      <c r="G4" s="187">
        <v>75705</v>
      </c>
      <c r="H4" s="187">
        <v>37502</v>
      </c>
      <c r="I4" s="187">
        <v>38203</v>
      </c>
      <c r="J4" s="188">
        <v>5.14125636672326</v>
      </c>
      <c r="K4" s="189"/>
      <c r="L4" s="190">
        <v>100</v>
      </c>
      <c r="M4" s="190">
        <v>98.1650655707667</v>
      </c>
      <c r="N4" s="190">
        <v>178.55373947498762</v>
      </c>
      <c r="O4" s="191" t="s">
        <v>26</v>
      </c>
      <c r="P4" s="126">
        <v>423.99</v>
      </c>
      <c r="R4" s="217" t="s">
        <v>9</v>
      </c>
      <c r="S4" s="232" t="s">
        <v>10</v>
      </c>
      <c r="T4" s="131" t="s">
        <v>14</v>
      </c>
      <c r="V4" s="147">
        <v>8579</v>
      </c>
      <c r="W4" s="147"/>
      <c r="X4" s="147">
        <f>SUM(Y4:Z4)</f>
        <v>44583</v>
      </c>
      <c r="Y4" s="147">
        <v>21848</v>
      </c>
      <c r="Z4" s="147">
        <v>22735</v>
      </c>
      <c r="AA4" s="127">
        <f t="shared" ref="AA4:AA52" si="0">X4/V4</f>
        <v>5.1967595290826436</v>
      </c>
      <c r="AC4" s="129">
        <v>100</v>
      </c>
      <c r="AD4" s="129">
        <f t="shared" ref="AD4:AD52" si="1">Y4/Z4*100</f>
        <v>96.098526500989664</v>
      </c>
      <c r="AE4" s="129">
        <v>230.8</v>
      </c>
      <c r="AF4" s="126" t="s">
        <v>26</v>
      </c>
    </row>
    <row r="5" spans="1:32" ht="37.5" customHeight="1">
      <c r="A5" s="149"/>
      <c r="B5" s="191">
        <v>14</v>
      </c>
      <c r="C5" s="148"/>
      <c r="D5" s="186"/>
      <c r="E5" s="187">
        <v>15068</v>
      </c>
      <c r="F5" s="187"/>
      <c r="G5" s="187">
        <v>77608</v>
      </c>
      <c r="H5" s="187">
        <v>38570</v>
      </c>
      <c r="I5" s="187">
        <v>39038</v>
      </c>
      <c r="J5" s="188">
        <v>5.150517653305017</v>
      </c>
      <c r="K5" s="189">
        <v>1903</v>
      </c>
      <c r="L5" s="190">
        <v>102.51370451093058</v>
      </c>
      <c r="M5" s="190">
        <v>98.801168092627705</v>
      </c>
      <c r="N5" s="190">
        <v>183.04205287860563</v>
      </c>
      <c r="O5" s="191" t="s">
        <v>27</v>
      </c>
      <c r="P5" s="126">
        <v>423.99</v>
      </c>
      <c r="R5" s="217"/>
      <c r="S5" s="216"/>
      <c r="T5" s="131" t="s">
        <v>15</v>
      </c>
      <c r="V5" s="147">
        <v>2500</v>
      </c>
      <c r="W5" s="147"/>
      <c r="X5" s="147">
        <f t="shared" ref="X5:X53" si="2">SUM(Y5:Z5)</f>
        <v>12749</v>
      </c>
      <c r="Y5" s="147">
        <v>6314</v>
      </c>
      <c r="Z5" s="147">
        <v>6435</v>
      </c>
      <c r="AA5" s="127">
        <f t="shared" si="0"/>
        <v>5.0995999999999997</v>
      </c>
      <c r="AC5" s="129">
        <v>100</v>
      </c>
      <c r="AD5" s="129">
        <f t="shared" si="1"/>
        <v>98.119658119658112</v>
      </c>
      <c r="AF5" s="126" t="s">
        <v>101</v>
      </c>
    </row>
    <row r="6" spans="1:32" ht="37.5" customHeight="1">
      <c r="A6" s="149"/>
      <c r="B6" s="191" t="s">
        <v>92</v>
      </c>
      <c r="C6" s="148"/>
      <c r="D6" s="186"/>
      <c r="E6" s="187">
        <v>15593</v>
      </c>
      <c r="F6" s="187"/>
      <c r="G6" s="187">
        <v>83066</v>
      </c>
      <c r="H6" s="187">
        <v>41258</v>
      </c>
      <c r="I6" s="187">
        <v>41808</v>
      </c>
      <c r="J6" s="188">
        <v>5.3271339703713201</v>
      </c>
      <c r="K6" s="189">
        <v>5458</v>
      </c>
      <c r="L6" s="190">
        <v>109.72326794795589</v>
      </c>
      <c r="M6" s="190">
        <v>98.684462303865288</v>
      </c>
      <c r="N6" s="190">
        <v>195.91499799523572</v>
      </c>
      <c r="O6" s="191" t="s">
        <v>28</v>
      </c>
      <c r="P6" s="126">
        <v>423.99</v>
      </c>
      <c r="R6" s="217"/>
      <c r="S6" s="216"/>
      <c r="T6" s="131" t="s">
        <v>17</v>
      </c>
      <c r="V6" s="147">
        <v>1228</v>
      </c>
      <c r="W6" s="147"/>
      <c r="X6" s="147">
        <f t="shared" si="2"/>
        <v>6044</v>
      </c>
      <c r="Y6" s="147">
        <v>3027</v>
      </c>
      <c r="Z6" s="147">
        <v>3017</v>
      </c>
      <c r="AA6" s="127">
        <f t="shared" si="0"/>
        <v>4.9218241042345277</v>
      </c>
      <c r="AC6" s="129">
        <v>100</v>
      </c>
      <c r="AD6" s="129">
        <f t="shared" si="1"/>
        <v>100.33145508783561</v>
      </c>
      <c r="AF6" s="126" t="s">
        <v>101</v>
      </c>
    </row>
    <row r="7" spans="1:32" ht="37.5" customHeight="1">
      <c r="A7" s="149"/>
      <c r="B7" s="191">
        <v>10</v>
      </c>
      <c r="C7" s="148"/>
      <c r="D7" s="186"/>
      <c r="E7" s="187">
        <v>15962</v>
      </c>
      <c r="F7" s="187"/>
      <c r="G7" s="187">
        <v>84826</v>
      </c>
      <c r="H7" s="187">
        <v>41620</v>
      </c>
      <c r="I7" s="187">
        <v>43206</v>
      </c>
      <c r="J7" s="188">
        <v>5.3142463350457332</v>
      </c>
      <c r="K7" s="189">
        <v>1760</v>
      </c>
      <c r="L7" s="190">
        <v>112.04808136846971</v>
      </c>
      <c r="M7" s="190">
        <v>96.329213535157152</v>
      </c>
      <c r="N7" s="190">
        <v>200.06603929337956</v>
      </c>
      <c r="O7" s="191" t="s">
        <v>29</v>
      </c>
      <c r="P7" s="126">
        <v>423.99</v>
      </c>
      <c r="R7" s="217"/>
      <c r="S7" s="216"/>
      <c r="T7" s="131" t="s">
        <v>16</v>
      </c>
      <c r="V7" s="147">
        <v>2418</v>
      </c>
      <c r="W7" s="147"/>
      <c r="X7" s="147">
        <f t="shared" si="2"/>
        <v>12329</v>
      </c>
      <c r="Y7" s="147">
        <v>6313</v>
      </c>
      <c r="Z7" s="147">
        <v>6016</v>
      </c>
      <c r="AA7" s="127">
        <f t="shared" si="0"/>
        <v>5.0988420181968568</v>
      </c>
      <c r="AC7" s="129">
        <v>100</v>
      </c>
      <c r="AD7" s="129">
        <f t="shared" si="1"/>
        <v>104.93683510638299</v>
      </c>
      <c r="AF7" s="126" t="s">
        <v>101</v>
      </c>
    </row>
    <row r="8" spans="1:32" ht="37.5" customHeight="1">
      <c r="A8" s="149"/>
      <c r="B8" s="191">
        <v>15</v>
      </c>
      <c r="C8" s="148"/>
      <c r="D8" s="186"/>
      <c r="E8" s="187">
        <v>15789</v>
      </c>
      <c r="F8" s="187"/>
      <c r="G8" s="187">
        <v>83526</v>
      </c>
      <c r="H8" s="187">
        <v>40970</v>
      </c>
      <c r="I8" s="187">
        <v>42556</v>
      </c>
      <c r="J8" s="188">
        <v>5.2901387041611247</v>
      </c>
      <c r="K8" s="200">
        <v>-1300</v>
      </c>
      <c r="L8" s="190">
        <v>110.33088963740836</v>
      </c>
      <c r="M8" s="190">
        <v>96.273145972365825</v>
      </c>
      <c r="N8" s="190">
        <v>196.99992924361422</v>
      </c>
      <c r="O8" s="191" t="s">
        <v>30</v>
      </c>
      <c r="P8" s="126">
        <v>423.99</v>
      </c>
      <c r="R8" s="217"/>
      <c r="S8" s="216">
        <v>14</v>
      </c>
      <c r="T8" s="131" t="s">
        <v>14</v>
      </c>
      <c r="V8" s="147">
        <v>8800</v>
      </c>
      <c r="W8" s="147"/>
      <c r="X8" s="147">
        <f t="shared" si="2"/>
        <v>46374</v>
      </c>
      <c r="Y8" s="147">
        <v>22839</v>
      </c>
      <c r="Z8" s="147">
        <v>23535</v>
      </c>
      <c r="AA8" s="127">
        <f t="shared" si="0"/>
        <v>5.2697727272727271</v>
      </c>
      <c r="AB8" s="128">
        <f t="shared" ref="AB8:AB56" si="3">X8-X4</f>
        <v>1791</v>
      </c>
      <c r="AC8" s="129">
        <f>X8/X4*100</f>
        <v>104.01722629701904</v>
      </c>
      <c r="AD8" s="129">
        <f t="shared" si="1"/>
        <v>97.042702358189928</v>
      </c>
      <c r="AE8" s="129">
        <v>240.1</v>
      </c>
      <c r="AF8" s="126" t="s">
        <v>27</v>
      </c>
    </row>
    <row r="9" spans="1:32" ht="37.5" customHeight="1">
      <c r="A9" s="149"/>
      <c r="B9" s="191">
        <v>22</v>
      </c>
      <c r="C9" s="148"/>
      <c r="D9" s="186"/>
      <c r="E9" s="187">
        <v>19875</v>
      </c>
      <c r="F9" s="187"/>
      <c r="G9" s="187">
        <v>104649</v>
      </c>
      <c r="H9" s="187">
        <v>49955</v>
      </c>
      <c r="I9" s="187">
        <v>54694</v>
      </c>
      <c r="J9" s="188">
        <v>5.2653584905660376</v>
      </c>
      <c r="K9" s="200">
        <v>21123</v>
      </c>
      <c r="L9" s="190">
        <v>138.232613433723</v>
      </c>
      <c r="M9" s="190">
        <v>91.335429846052591</v>
      </c>
      <c r="N9" s="190">
        <v>246.8195004599165</v>
      </c>
      <c r="O9" s="191" t="s">
        <v>31</v>
      </c>
      <c r="P9" s="126">
        <v>423.99</v>
      </c>
      <c r="R9" s="217"/>
      <c r="S9" s="216"/>
      <c r="T9" s="131" t="s">
        <v>15</v>
      </c>
      <c r="V9" s="147">
        <v>2591</v>
      </c>
      <c r="W9" s="147"/>
      <c r="X9" s="147">
        <f t="shared" si="2"/>
        <v>13102</v>
      </c>
      <c r="Y9" s="147">
        <v>6570</v>
      </c>
      <c r="Z9" s="147">
        <v>6532</v>
      </c>
      <c r="AA9" s="127">
        <f t="shared" si="0"/>
        <v>5.0567348514087227</v>
      </c>
      <c r="AB9" s="128">
        <f t="shared" si="3"/>
        <v>353</v>
      </c>
      <c r="AC9" s="129">
        <f>X9/X5*100</f>
        <v>102.76884461526394</v>
      </c>
      <c r="AD9" s="129">
        <f t="shared" si="1"/>
        <v>100.58175137783221</v>
      </c>
      <c r="AF9" s="126" t="s">
        <v>101</v>
      </c>
    </row>
    <row r="10" spans="1:32" ht="37.5" customHeight="1">
      <c r="A10" s="149"/>
      <c r="B10" s="191">
        <v>25</v>
      </c>
      <c r="C10" s="148"/>
      <c r="D10" s="186"/>
      <c r="E10" s="187">
        <v>19630</v>
      </c>
      <c r="F10" s="187"/>
      <c r="G10" s="187">
        <v>103031</v>
      </c>
      <c r="H10" s="187">
        <v>49807</v>
      </c>
      <c r="I10" s="187">
        <v>53224</v>
      </c>
      <c r="J10" s="188">
        <v>5.2486500254712176</v>
      </c>
      <c r="K10" s="200">
        <v>-1618</v>
      </c>
      <c r="L10" s="190">
        <v>136.09537018690972</v>
      </c>
      <c r="M10" s="190">
        <v>93.579963926048407</v>
      </c>
      <c r="N10" s="190">
        <v>243.00337272105475</v>
      </c>
      <c r="O10" s="191" t="s">
        <v>32</v>
      </c>
      <c r="P10" s="126">
        <v>423.99</v>
      </c>
      <c r="R10" s="217"/>
      <c r="S10" s="216"/>
      <c r="T10" s="131" t="s">
        <v>17</v>
      </c>
      <c r="V10" s="147">
        <v>1224</v>
      </c>
      <c r="W10" s="147"/>
      <c r="X10" s="147">
        <f t="shared" si="2"/>
        <v>5892</v>
      </c>
      <c r="Y10" s="147">
        <v>2966</v>
      </c>
      <c r="Z10" s="147">
        <v>2926</v>
      </c>
      <c r="AA10" s="127">
        <f t="shared" si="0"/>
        <v>4.8137254901960782</v>
      </c>
      <c r="AB10" s="128">
        <f t="shared" si="3"/>
        <v>-152</v>
      </c>
      <c r="AC10" s="129">
        <f>X10/X6*100</f>
        <v>97.485109199205823</v>
      </c>
      <c r="AD10" s="129">
        <f t="shared" si="1"/>
        <v>101.36705399863295</v>
      </c>
      <c r="AF10" s="126" t="s">
        <v>101</v>
      </c>
    </row>
    <row r="11" spans="1:32" ht="37.5" customHeight="1">
      <c r="A11" s="149"/>
      <c r="B11" s="191">
        <v>30</v>
      </c>
      <c r="C11" s="148"/>
      <c r="D11" s="186"/>
      <c r="E11" s="187">
        <v>19672</v>
      </c>
      <c r="F11" s="187"/>
      <c r="G11" s="187">
        <v>98958</v>
      </c>
      <c r="H11" s="187">
        <v>47554</v>
      </c>
      <c r="I11" s="187">
        <v>51404</v>
      </c>
      <c r="J11" s="188">
        <v>5.0303985359902397</v>
      </c>
      <c r="K11" s="200">
        <v>-4073</v>
      </c>
      <c r="L11" s="190">
        <v>130.71527640182285</v>
      </c>
      <c r="M11" s="190">
        <v>92.51031048167458</v>
      </c>
      <c r="N11" s="190">
        <v>233.39701408052076</v>
      </c>
      <c r="O11" s="191" t="s">
        <v>33</v>
      </c>
      <c r="P11" s="126">
        <v>423.99</v>
      </c>
      <c r="R11" s="217"/>
      <c r="S11" s="216"/>
      <c r="T11" s="131" t="s">
        <v>16</v>
      </c>
      <c r="V11" s="147">
        <v>2453</v>
      </c>
      <c r="W11" s="147"/>
      <c r="X11" s="147">
        <f t="shared" si="2"/>
        <v>12240</v>
      </c>
      <c r="Y11" s="147">
        <v>6195</v>
      </c>
      <c r="Z11" s="147">
        <v>6045</v>
      </c>
      <c r="AA11" s="127">
        <f t="shared" si="0"/>
        <v>4.9898083978801466</v>
      </c>
      <c r="AB11" s="128">
        <f t="shared" si="3"/>
        <v>-89</v>
      </c>
      <c r="AC11" s="129">
        <f>X11/X7*100</f>
        <v>99.278124746532569</v>
      </c>
      <c r="AD11" s="129">
        <f t="shared" si="1"/>
        <v>102.48138957816377</v>
      </c>
      <c r="AF11" s="126" t="s">
        <v>101</v>
      </c>
    </row>
    <row r="12" spans="1:32" ht="37.5" customHeight="1">
      <c r="A12" s="149"/>
      <c r="B12" s="191">
        <v>35</v>
      </c>
      <c r="C12" s="148"/>
      <c r="D12" s="186"/>
      <c r="E12" s="187">
        <v>20214</v>
      </c>
      <c r="F12" s="187"/>
      <c r="G12" s="187">
        <v>94732</v>
      </c>
      <c r="H12" s="187">
        <v>45376</v>
      </c>
      <c r="I12" s="187">
        <v>49356</v>
      </c>
      <c r="J12" s="188">
        <v>4.6864549322251907</v>
      </c>
      <c r="K12" s="200">
        <v>-4226</v>
      </c>
      <c r="L12" s="190">
        <v>125.13308235915726</v>
      </c>
      <c r="M12" s="190">
        <v>91.936137450360647</v>
      </c>
      <c r="N12" s="190">
        <v>223.42979787259134</v>
      </c>
      <c r="O12" s="191" t="s">
        <v>34</v>
      </c>
      <c r="P12" s="126">
        <v>423.99</v>
      </c>
      <c r="R12" s="217" t="s">
        <v>11</v>
      </c>
      <c r="S12" s="216" t="s">
        <v>12</v>
      </c>
      <c r="T12" s="131" t="s">
        <v>14</v>
      </c>
      <c r="V12" s="147">
        <v>9180</v>
      </c>
      <c r="W12" s="147"/>
      <c r="X12" s="147">
        <f t="shared" si="2"/>
        <v>49871</v>
      </c>
      <c r="Y12" s="147">
        <v>24545</v>
      </c>
      <c r="Z12" s="147">
        <v>25326</v>
      </c>
      <c r="AA12" s="127">
        <f t="shared" si="0"/>
        <v>5.4325708061002178</v>
      </c>
      <c r="AB12" s="128">
        <f t="shared" si="3"/>
        <v>3497</v>
      </c>
      <c r="AC12" s="129">
        <f>X12/X4*100</f>
        <v>111.86102325998699</v>
      </c>
      <c r="AD12" s="129">
        <f t="shared" si="1"/>
        <v>96.916212587854375</v>
      </c>
      <c r="AE12" s="129">
        <v>258.2</v>
      </c>
      <c r="AF12" s="126" t="s">
        <v>28</v>
      </c>
    </row>
    <row r="13" spans="1:32" ht="37.5" customHeight="1">
      <c r="A13" s="149"/>
      <c r="B13" s="191">
        <v>40</v>
      </c>
      <c r="C13" s="148"/>
      <c r="D13" s="186"/>
      <c r="E13" s="187">
        <v>20972</v>
      </c>
      <c r="F13" s="187"/>
      <c r="G13" s="187">
        <v>90298</v>
      </c>
      <c r="H13" s="187">
        <v>43119</v>
      </c>
      <c r="I13" s="187">
        <v>47179</v>
      </c>
      <c r="J13" s="188">
        <v>4.3056456227350752</v>
      </c>
      <c r="K13" s="200">
        <v>-4434</v>
      </c>
      <c r="L13" s="190">
        <v>119.27613763952183</v>
      </c>
      <c r="M13" s="190">
        <v>91.394476356005853</v>
      </c>
      <c r="N13" s="190">
        <v>212.97200405669943</v>
      </c>
      <c r="O13" s="191" t="s">
        <v>35</v>
      </c>
      <c r="P13" s="126">
        <v>423.99</v>
      </c>
      <c r="R13" s="217"/>
      <c r="S13" s="216"/>
      <c r="T13" s="131" t="s">
        <v>15</v>
      </c>
      <c r="V13" s="147">
        <v>2646</v>
      </c>
      <c r="W13" s="147"/>
      <c r="X13" s="147">
        <f t="shared" si="2"/>
        <v>13946</v>
      </c>
      <c r="Y13" s="147">
        <v>6980</v>
      </c>
      <c r="Z13" s="147">
        <v>6966</v>
      </c>
      <c r="AA13" s="127">
        <f t="shared" si="0"/>
        <v>5.2705971277399852</v>
      </c>
      <c r="AB13" s="128">
        <f t="shared" si="3"/>
        <v>844</v>
      </c>
      <c r="AC13" s="129">
        <f>X13/X5*100</f>
        <v>109.38897168405366</v>
      </c>
      <c r="AD13" s="129">
        <f t="shared" si="1"/>
        <v>100.20097616996841</v>
      </c>
      <c r="AF13" s="126" t="s">
        <v>101</v>
      </c>
    </row>
    <row r="14" spans="1:32" ht="37.5" customHeight="1">
      <c r="A14" s="149"/>
      <c r="B14" s="191">
        <v>45</v>
      </c>
      <c r="C14" s="148"/>
      <c r="D14" s="186"/>
      <c r="E14" s="187">
        <v>22211</v>
      </c>
      <c r="F14" s="187"/>
      <c r="G14" s="187">
        <v>89029</v>
      </c>
      <c r="H14" s="187">
        <v>42659</v>
      </c>
      <c r="I14" s="187">
        <v>46370</v>
      </c>
      <c r="J14" s="188">
        <v>4.0083292062491562</v>
      </c>
      <c r="K14" s="200">
        <v>-1269</v>
      </c>
      <c r="L14" s="190">
        <v>117.59989432666271</v>
      </c>
      <c r="M14" s="190">
        <v>91.996980806555968</v>
      </c>
      <c r="N14" s="190">
        <v>209.97900893889008</v>
      </c>
      <c r="O14" s="191" t="s">
        <v>36</v>
      </c>
      <c r="P14" s="126">
        <v>423.99</v>
      </c>
      <c r="R14" s="217"/>
      <c r="S14" s="216"/>
      <c r="T14" s="131" t="s">
        <v>17</v>
      </c>
      <c r="V14" s="147">
        <v>1246</v>
      </c>
      <c r="W14" s="147"/>
      <c r="X14" s="147">
        <f t="shared" si="2"/>
        <v>6256</v>
      </c>
      <c r="Y14" s="147">
        <v>3191</v>
      </c>
      <c r="Z14" s="147">
        <v>3065</v>
      </c>
      <c r="AA14" s="127">
        <f t="shared" si="0"/>
        <v>5.0208667736757624</v>
      </c>
      <c r="AB14" s="128">
        <f t="shared" si="3"/>
        <v>364</v>
      </c>
      <c r="AC14" s="129">
        <f>X14/X6*100</f>
        <v>103.50761085373925</v>
      </c>
      <c r="AD14" s="129">
        <f t="shared" si="1"/>
        <v>104.11092985318106</v>
      </c>
      <c r="AF14" s="126" t="s">
        <v>101</v>
      </c>
    </row>
    <row r="15" spans="1:32" ht="37.5" customHeight="1">
      <c r="A15" s="149"/>
      <c r="B15" s="191">
        <v>50</v>
      </c>
      <c r="C15" s="148"/>
      <c r="D15" s="186"/>
      <c r="E15" s="187">
        <v>23502</v>
      </c>
      <c r="F15" s="187"/>
      <c r="G15" s="187">
        <v>89981</v>
      </c>
      <c r="H15" s="187">
        <v>43761</v>
      </c>
      <c r="I15" s="187">
        <v>46220</v>
      </c>
      <c r="J15" s="188">
        <v>3.8286528806059059</v>
      </c>
      <c r="K15" s="189">
        <v>952</v>
      </c>
      <c r="L15" s="190">
        <v>118.85740704048611</v>
      </c>
      <c r="M15" s="190">
        <v>94.679792297706626</v>
      </c>
      <c r="N15" s="190">
        <v>212.22434491379514</v>
      </c>
      <c r="O15" s="191" t="s">
        <v>37</v>
      </c>
      <c r="P15" s="126">
        <v>423.99</v>
      </c>
      <c r="R15" s="217"/>
      <c r="S15" s="216"/>
      <c r="T15" s="131" t="s">
        <v>16</v>
      </c>
      <c r="V15" s="147">
        <v>2521</v>
      </c>
      <c r="W15" s="147"/>
      <c r="X15" s="147">
        <f t="shared" si="2"/>
        <v>12993</v>
      </c>
      <c r="Y15" s="147">
        <v>6542</v>
      </c>
      <c r="Z15" s="147">
        <v>6451</v>
      </c>
      <c r="AA15" s="127">
        <f t="shared" si="0"/>
        <v>5.1539071796905986</v>
      </c>
      <c r="AB15" s="128">
        <f t="shared" si="3"/>
        <v>753</v>
      </c>
      <c r="AC15" s="129">
        <f>X15/X7*100</f>
        <v>105.38567604834131</v>
      </c>
      <c r="AD15" s="129">
        <f t="shared" si="1"/>
        <v>101.41063401023098</v>
      </c>
      <c r="AF15" s="126" t="s">
        <v>101</v>
      </c>
    </row>
    <row r="16" spans="1:32" ht="37.5" customHeight="1">
      <c r="A16" s="149"/>
      <c r="B16" s="191">
        <v>55</v>
      </c>
      <c r="C16" s="148"/>
      <c r="D16" s="186"/>
      <c r="E16" s="187">
        <v>25363</v>
      </c>
      <c r="F16" s="187"/>
      <c r="G16" s="187">
        <v>91285</v>
      </c>
      <c r="H16" s="187">
        <v>44376</v>
      </c>
      <c r="I16" s="187">
        <v>46909</v>
      </c>
      <c r="J16" s="188">
        <v>3.5991404802271023</v>
      </c>
      <c r="K16" s="189">
        <v>1304</v>
      </c>
      <c r="L16" s="190">
        <v>120.57988243841227</v>
      </c>
      <c r="M16" s="190">
        <v>94.600183333688634</v>
      </c>
      <c r="N16" s="190">
        <v>215.29988914832896</v>
      </c>
      <c r="O16" s="191" t="s">
        <v>38</v>
      </c>
      <c r="P16" s="126">
        <v>423.99</v>
      </c>
      <c r="R16" s="217"/>
      <c r="S16" s="216">
        <v>10</v>
      </c>
      <c r="T16" s="131" t="s">
        <v>14</v>
      </c>
      <c r="V16" s="147">
        <v>9469</v>
      </c>
      <c r="W16" s="147"/>
      <c r="X16" s="147">
        <f t="shared" si="2"/>
        <v>50966</v>
      </c>
      <c r="Y16" s="147">
        <v>24783</v>
      </c>
      <c r="Z16" s="147">
        <v>26183</v>
      </c>
      <c r="AA16" s="127">
        <f t="shared" si="0"/>
        <v>5.3824057450628366</v>
      </c>
      <c r="AB16" s="128">
        <f t="shared" si="3"/>
        <v>1095</v>
      </c>
      <c r="AC16" s="129">
        <f>X16/X4*100</f>
        <v>114.31711638965525</v>
      </c>
      <c r="AD16" s="129">
        <f t="shared" si="1"/>
        <v>94.653019134552949</v>
      </c>
      <c r="AE16" s="129">
        <v>263.89999999999998</v>
      </c>
      <c r="AF16" s="126" t="s">
        <v>29</v>
      </c>
    </row>
    <row r="17" spans="1:32" ht="37.5" customHeight="1">
      <c r="A17" s="149"/>
      <c r="B17" s="191">
        <v>60</v>
      </c>
      <c r="C17" s="148"/>
      <c r="D17" s="186"/>
      <c r="E17" s="187">
        <v>26728</v>
      </c>
      <c r="F17" s="187"/>
      <c r="G17" s="187">
        <v>93895</v>
      </c>
      <c r="H17" s="187">
        <v>45802</v>
      </c>
      <c r="I17" s="187">
        <v>48093</v>
      </c>
      <c r="J17" s="188">
        <v>3.5129826399281652</v>
      </c>
      <c r="K17" s="189">
        <v>2610</v>
      </c>
      <c r="L17" s="190">
        <v>124.02747506769698</v>
      </c>
      <c r="M17" s="190">
        <v>95.236312976940511</v>
      </c>
      <c r="N17" s="190">
        <v>221.45569470978089</v>
      </c>
      <c r="O17" s="191" t="s">
        <v>39</v>
      </c>
      <c r="P17" s="126">
        <v>423.99</v>
      </c>
      <c r="R17" s="217"/>
      <c r="S17" s="216"/>
      <c r="T17" s="131" t="s">
        <v>15</v>
      </c>
      <c r="V17" s="147">
        <v>2658</v>
      </c>
      <c r="W17" s="147"/>
      <c r="X17" s="147">
        <f t="shared" si="2"/>
        <v>14103</v>
      </c>
      <c r="Y17" s="147">
        <v>6964</v>
      </c>
      <c r="Z17" s="147">
        <v>7139</v>
      </c>
      <c r="AA17" s="127">
        <f t="shared" si="0"/>
        <v>5.3058690744920991</v>
      </c>
      <c r="AB17" s="128">
        <f t="shared" si="3"/>
        <v>157</v>
      </c>
      <c r="AC17" s="129">
        <f>X17/X5*100</f>
        <v>110.62044081888776</v>
      </c>
      <c r="AD17" s="129">
        <f t="shared" si="1"/>
        <v>97.548676285194006</v>
      </c>
      <c r="AF17" s="126" t="s">
        <v>101</v>
      </c>
    </row>
    <row r="18" spans="1:32" ht="37.5" customHeight="1">
      <c r="A18" s="149"/>
      <c r="B18" s="191" t="s">
        <v>90</v>
      </c>
      <c r="C18" s="148"/>
      <c r="D18" s="186"/>
      <c r="E18" s="187">
        <v>28759</v>
      </c>
      <c r="F18" s="187"/>
      <c r="G18" s="187">
        <v>95625</v>
      </c>
      <c r="H18" s="187">
        <v>46801</v>
      </c>
      <c r="I18" s="187">
        <v>48824</v>
      </c>
      <c r="J18" s="188">
        <v>3.3250460725338153</v>
      </c>
      <c r="K18" s="189">
        <v>1730</v>
      </c>
      <c r="L18" s="190">
        <v>126.31266098672478</v>
      </c>
      <c r="M18" s="190">
        <v>95.85654596100278</v>
      </c>
      <c r="N18" s="190">
        <v>225.53597962216091</v>
      </c>
      <c r="O18" s="191" t="s">
        <v>40</v>
      </c>
      <c r="P18" s="126">
        <v>423.99</v>
      </c>
      <c r="R18" s="217"/>
      <c r="S18" s="216"/>
      <c r="T18" s="131" t="s">
        <v>17</v>
      </c>
      <c r="V18" s="147">
        <v>1256</v>
      </c>
      <c r="W18" s="147"/>
      <c r="X18" s="147">
        <f t="shared" si="2"/>
        <v>6316</v>
      </c>
      <c r="Y18" s="147">
        <v>3161</v>
      </c>
      <c r="Z18" s="147">
        <v>3155</v>
      </c>
      <c r="AA18" s="127">
        <f t="shared" si="0"/>
        <v>5.0286624203821653</v>
      </c>
      <c r="AB18" s="128">
        <f t="shared" si="3"/>
        <v>60</v>
      </c>
      <c r="AC18" s="129">
        <f>X18/X6*100</f>
        <v>104.50033090668431</v>
      </c>
      <c r="AD18" s="129">
        <f t="shared" si="1"/>
        <v>100.19017432646594</v>
      </c>
      <c r="AF18" s="126" t="s">
        <v>101</v>
      </c>
    </row>
    <row r="19" spans="1:32" ht="37.5" customHeight="1">
      <c r="A19" s="149"/>
      <c r="B19" s="191">
        <v>7</v>
      </c>
      <c r="C19" s="148"/>
      <c r="D19" s="186"/>
      <c r="E19" s="187">
        <v>31483</v>
      </c>
      <c r="F19" s="191"/>
      <c r="G19" s="187">
        <v>97813</v>
      </c>
      <c r="H19" s="187">
        <v>47832</v>
      </c>
      <c r="I19" s="187">
        <v>49981</v>
      </c>
      <c r="J19" s="188">
        <v>3.106851316583553</v>
      </c>
      <c r="K19" s="189">
        <v>2188</v>
      </c>
      <c r="L19" s="190">
        <v>129.20282676177266</v>
      </c>
      <c r="M19" s="190">
        <v>95.700366139132882</v>
      </c>
      <c r="N19" s="190">
        <v>230.69647869053514</v>
      </c>
      <c r="O19" s="191" t="s">
        <v>41</v>
      </c>
      <c r="P19" s="126">
        <v>423.99</v>
      </c>
      <c r="R19" s="217"/>
      <c r="S19" s="216"/>
      <c r="T19" s="131" t="s">
        <v>16</v>
      </c>
      <c r="V19" s="147">
        <v>2579</v>
      </c>
      <c r="W19" s="147"/>
      <c r="X19" s="147">
        <f t="shared" si="2"/>
        <v>13441</v>
      </c>
      <c r="Y19" s="147">
        <v>6712</v>
      </c>
      <c r="Z19" s="147">
        <v>6729</v>
      </c>
      <c r="AA19" s="127">
        <f t="shared" si="0"/>
        <v>5.2117099651027532</v>
      </c>
      <c r="AB19" s="128">
        <f t="shared" si="3"/>
        <v>448</v>
      </c>
      <c r="AC19" s="129">
        <f>X19/X7*100</f>
        <v>109.01938518939087</v>
      </c>
      <c r="AD19" s="129">
        <f t="shared" si="1"/>
        <v>99.747362163768756</v>
      </c>
      <c r="AF19" s="126" t="s">
        <v>101</v>
      </c>
    </row>
    <row r="20" spans="1:32" ht="37.5" customHeight="1">
      <c r="A20" s="149"/>
      <c r="B20" s="191">
        <v>12</v>
      </c>
      <c r="C20" s="148"/>
      <c r="D20" s="186"/>
      <c r="E20" s="187">
        <v>33836</v>
      </c>
      <c r="F20" s="191"/>
      <c r="G20" s="187">
        <v>100016</v>
      </c>
      <c r="H20" s="187">
        <v>48948</v>
      </c>
      <c r="I20" s="187">
        <v>51068</v>
      </c>
      <c r="J20" s="188">
        <v>2.9559049533041732</v>
      </c>
      <c r="K20" s="189">
        <v>2203</v>
      </c>
      <c r="L20" s="190">
        <v>132.11280628756356</v>
      </c>
      <c r="M20" s="190">
        <v>95.848672358424054</v>
      </c>
      <c r="N20" s="190">
        <v>235.8923559517913</v>
      </c>
      <c r="O20" s="191" t="s">
        <v>42</v>
      </c>
      <c r="P20" s="126">
        <v>423.99</v>
      </c>
      <c r="R20" s="217"/>
      <c r="S20" s="216">
        <v>15</v>
      </c>
      <c r="T20" s="131" t="s">
        <v>14</v>
      </c>
      <c r="V20" s="147">
        <v>9410</v>
      </c>
      <c r="W20" s="147"/>
      <c r="X20" s="147">
        <f t="shared" si="2"/>
        <v>49866</v>
      </c>
      <c r="Y20" s="147">
        <v>24349</v>
      </c>
      <c r="Z20" s="147">
        <v>25517</v>
      </c>
      <c r="AA20" s="127">
        <f t="shared" si="0"/>
        <v>5.299256110520723</v>
      </c>
      <c r="AB20" s="128">
        <f t="shared" si="3"/>
        <v>-1100</v>
      </c>
      <c r="AC20" s="129">
        <f>X20/X4*100</f>
        <v>111.84980822286521</v>
      </c>
      <c r="AD20" s="129">
        <f t="shared" si="1"/>
        <v>95.422659403534894</v>
      </c>
      <c r="AE20" s="129">
        <v>258.2</v>
      </c>
      <c r="AF20" s="126" t="s">
        <v>30</v>
      </c>
    </row>
    <row r="21" spans="1:32" ht="37.5" customHeight="1">
      <c r="A21" s="149"/>
      <c r="B21" s="191">
        <v>17</v>
      </c>
      <c r="C21" s="148"/>
      <c r="D21" s="186"/>
      <c r="E21" s="187">
        <v>35362</v>
      </c>
      <c r="F21" s="191"/>
      <c r="G21" s="187">
        <v>100462</v>
      </c>
      <c r="H21" s="187">
        <v>49041</v>
      </c>
      <c r="I21" s="187">
        <v>51421</v>
      </c>
      <c r="J21" s="188">
        <v>2.8409592217634749</v>
      </c>
      <c r="K21" s="189">
        <v>446</v>
      </c>
      <c r="L21" s="190">
        <v>132.70193514298921</v>
      </c>
      <c r="M21" s="190">
        <v>95.371540810174821</v>
      </c>
      <c r="N21" s="190">
        <v>236.94426755348002</v>
      </c>
      <c r="O21" s="191" t="s">
        <v>95</v>
      </c>
      <c r="P21" s="126">
        <v>423.99</v>
      </c>
      <c r="R21" s="217"/>
      <c r="S21" s="216"/>
      <c r="T21" s="131" t="s">
        <v>15</v>
      </c>
      <c r="V21" s="147">
        <v>2607</v>
      </c>
      <c r="W21" s="147"/>
      <c r="X21" s="147">
        <f t="shared" si="2"/>
        <v>13835</v>
      </c>
      <c r="Y21" s="147">
        <v>6807</v>
      </c>
      <c r="Z21" s="147">
        <v>7028</v>
      </c>
      <c r="AA21" s="127">
        <f t="shared" si="0"/>
        <v>5.3068661296509401</v>
      </c>
      <c r="AB21" s="128">
        <f t="shared" si="3"/>
        <v>-268</v>
      </c>
      <c r="AC21" s="129">
        <f>X21/X5*100</f>
        <v>108.51831516197348</v>
      </c>
      <c r="AD21" s="129">
        <f t="shared" si="1"/>
        <v>96.855435401252137</v>
      </c>
      <c r="AF21" s="126" t="s">
        <v>101</v>
      </c>
    </row>
    <row r="22" spans="1:32" ht="37.5" customHeight="1">
      <c r="A22" s="149"/>
      <c r="B22" s="191">
        <v>22</v>
      </c>
      <c r="C22" s="173"/>
      <c r="D22" s="192"/>
      <c r="E22" s="187">
        <v>37032</v>
      </c>
      <c r="F22" s="191"/>
      <c r="G22" s="187">
        <v>100552</v>
      </c>
      <c r="H22" s="187">
        <v>49090</v>
      </c>
      <c r="I22" s="187">
        <v>51462</v>
      </c>
      <c r="J22" s="188">
        <v>2.7152732771656947</v>
      </c>
      <c r="K22" s="189">
        <v>90</v>
      </c>
      <c r="L22" s="190">
        <v>132.82081764744734</v>
      </c>
      <c r="M22" s="190">
        <v>95.39077377482414</v>
      </c>
      <c r="N22" s="190">
        <v>237.15653671077146</v>
      </c>
      <c r="O22" s="191" t="s">
        <v>113</v>
      </c>
      <c r="P22" s="126">
        <v>423.99</v>
      </c>
      <c r="R22" s="217"/>
      <c r="S22" s="216"/>
      <c r="V22" s="147"/>
      <c r="W22" s="147"/>
      <c r="X22" s="147"/>
      <c r="Y22" s="147"/>
      <c r="Z22" s="147"/>
    </row>
    <row r="23" spans="1:32" ht="37.5" customHeight="1">
      <c r="A23" s="149"/>
      <c r="B23" s="191">
        <v>27</v>
      </c>
      <c r="C23" s="173"/>
      <c r="D23" s="192"/>
      <c r="E23" s="187">
        <v>38487</v>
      </c>
      <c r="F23" s="191"/>
      <c r="G23" s="187">
        <v>99368</v>
      </c>
      <c r="H23" s="187">
        <v>48454</v>
      </c>
      <c r="I23" s="187">
        <v>50914</v>
      </c>
      <c r="J23" s="188">
        <v>2.5818588094681321</v>
      </c>
      <c r="K23" s="200">
        <v>-1184</v>
      </c>
      <c r="L23" s="190">
        <v>128.03834656221008</v>
      </c>
      <c r="M23" s="190">
        <v>95.168323054562592</v>
      </c>
      <c r="N23" s="190">
        <v>234.62964274751482</v>
      </c>
      <c r="O23" s="191" t="s">
        <v>118</v>
      </c>
      <c r="P23" s="126">
        <v>423.51</v>
      </c>
      <c r="R23" s="217"/>
      <c r="S23" s="216"/>
      <c r="V23" s="147"/>
      <c r="W23" s="147"/>
      <c r="X23" s="147"/>
      <c r="Y23" s="147"/>
      <c r="Z23" s="147"/>
    </row>
    <row r="24" spans="1:32" ht="37.5" customHeight="1">
      <c r="A24" s="144"/>
      <c r="B24" s="203" t="s">
        <v>157</v>
      </c>
      <c r="C24" s="215"/>
      <c r="D24" s="201"/>
      <c r="E24" s="202">
        <v>39924</v>
      </c>
      <c r="F24" s="203"/>
      <c r="G24" s="202">
        <v>98199</v>
      </c>
      <c r="H24" s="202">
        <v>48035</v>
      </c>
      <c r="I24" s="202">
        <v>50164</v>
      </c>
      <c r="J24" s="204">
        <v>2.4596483318304778</v>
      </c>
      <c r="K24" s="205">
        <v>-1169</v>
      </c>
      <c r="L24" s="206">
        <v>129.71270061422629</v>
      </c>
      <c r="M24" s="206">
        <v>95.755920580495967</v>
      </c>
      <c r="N24" s="206">
        <v>231.8693773464617</v>
      </c>
      <c r="O24" s="203" t="s">
        <v>156</v>
      </c>
      <c r="R24" s="217"/>
      <c r="S24" s="216"/>
      <c r="T24" s="207"/>
      <c r="V24" s="147"/>
      <c r="W24" s="147"/>
      <c r="X24" s="147"/>
      <c r="Y24" s="147"/>
      <c r="Z24" s="147"/>
    </row>
    <row r="25" spans="1:32" ht="13.5" customHeight="1">
      <c r="R25" s="217"/>
      <c r="S25" s="216"/>
      <c r="T25" s="131" t="s">
        <v>17</v>
      </c>
      <c r="V25" s="147">
        <v>1227</v>
      </c>
      <c r="W25" s="147"/>
      <c r="X25" s="147">
        <f t="shared" si="2"/>
        <v>6258</v>
      </c>
      <c r="Y25" s="147">
        <v>3080</v>
      </c>
      <c r="Z25" s="147">
        <v>3178</v>
      </c>
      <c r="AA25" s="127">
        <f t="shared" si="0"/>
        <v>5.1002444987775064</v>
      </c>
      <c r="AB25" s="128">
        <f>X25-X18</f>
        <v>-58</v>
      </c>
      <c r="AC25" s="129">
        <f>X25/X6*100</f>
        <v>103.54070152217074</v>
      </c>
      <c r="AD25" s="129">
        <f t="shared" si="1"/>
        <v>96.916299559471369</v>
      </c>
      <c r="AF25" s="126" t="s">
        <v>101</v>
      </c>
    </row>
    <row r="26" spans="1:32" ht="13.5" customHeight="1">
      <c r="A26" s="126" t="s">
        <v>107</v>
      </c>
      <c r="R26" s="217"/>
      <c r="S26" s="216"/>
      <c r="T26" s="131" t="s">
        <v>15</v>
      </c>
      <c r="V26" s="147">
        <v>3408</v>
      </c>
      <c r="W26" s="147"/>
      <c r="X26" s="147">
        <f t="shared" si="2"/>
        <v>15409</v>
      </c>
      <c r="Y26" s="147">
        <v>7412</v>
      </c>
      <c r="Z26" s="147">
        <v>7997</v>
      </c>
      <c r="AA26" s="127">
        <f t="shared" si="0"/>
        <v>4.521420187793427</v>
      </c>
      <c r="AB26" s="128" t="e">
        <f>X26-#REF!</f>
        <v>#REF!</v>
      </c>
      <c r="AC26" s="129">
        <f>X26/X5*100</f>
        <v>120.86438152011922</v>
      </c>
      <c r="AD26" s="129">
        <f t="shared" si="1"/>
        <v>92.684756783793915</v>
      </c>
      <c r="AF26" s="126" t="s">
        <v>101</v>
      </c>
    </row>
    <row r="27" spans="1:32" ht="13.5" customHeight="1">
      <c r="A27" s="126" t="s">
        <v>154</v>
      </c>
      <c r="R27" s="217"/>
      <c r="S27" s="216"/>
      <c r="T27" s="131" t="s">
        <v>17</v>
      </c>
      <c r="V27" s="147">
        <v>1442</v>
      </c>
      <c r="W27" s="147"/>
      <c r="X27" s="147">
        <f t="shared" si="2"/>
        <v>6386</v>
      </c>
      <c r="Y27" s="147">
        <v>3087</v>
      </c>
      <c r="Z27" s="147">
        <v>3299</v>
      </c>
      <c r="AA27" s="127">
        <f t="shared" si="0"/>
        <v>4.4285714285714288</v>
      </c>
      <c r="AB27" s="128" t="e">
        <f>X27-#REF!</f>
        <v>#REF!</v>
      </c>
      <c r="AC27" s="129">
        <f>X27/X6*100</f>
        <v>105.65850430178689</v>
      </c>
      <c r="AD27" s="129">
        <f t="shared" si="1"/>
        <v>93.573810245528946</v>
      </c>
      <c r="AF27" s="126" t="s">
        <v>101</v>
      </c>
    </row>
    <row r="28" spans="1:32" ht="13.5" customHeight="1">
      <c r="R28" s="217"/>
      <c r="S28" s="216"/>
      <c r="T28" s="131" t="s">
        <v>16</v>
      </c>
      <c r="V28" s="147">
        <v>3163</v>
      </c>
      <c r="W28" s="147"/>
      <c r="X28" s="147">
        <f t="shared" si="2"/>
        <v>13354</v>
      </c>
      <c r="Y28" s="147">
        <v>6458</v>
      </c>
      <c r="Z28" s="147">
        <v>6896</v>
      </c>
      <c r="AA28" s="127">
        <f t="shared" si="0"/>
        <v>4.2219411950679735</v>
      </c>
      <c r="AB28" s="128" t="e">
        <f>X28-#REF!</f>
        <v>#REF!</v>
      </c>
      <c r="AC28" s="129">
        <f>X28/X7*100</f>
        <v>108.3137318517317</v>
      </c>
      <c r="AD28" s="129">
        <f t="shared" si="1"/>
        <v>93.648491879350345</v>
      </c>
      <c r="AF28" s="126" t="s">
        <v>101</v>
      </c>
    </row>
    <row r="29" spans="1:32" ht="13.5" customHeight="1">
      <c r="R29" s="217"/>
      <c r="S29" s="216">
        <v>45</v>
      </c>
      <c r="T29" s="131" t="s">
        <v>14</v>
      </c>
      <c r="V29" s="147">
        <v>13965</v>
      </c>
      <c r="W29" s="147"/>
      <c r="X29" s="147">
        <f t="shared" si="2"/>
        <v>55214</v>
      </c>
      <c r="Y29" s="147">
        <v>26295</v>
      </c>
      <c r="Z29" s="147">
        <v>28919</v>
      </c>
      <c r="AA29" s="127">
        <f t="shared" si="0"/>
        <v>3.9537414965986395</v>
      </c>
      <c r="AB29" s="128" t="e">
        <f>X29-#REF!</f>
        <v>#REF!</v>
      </c>
      <c r="AC29" s="129">
        <f>X29/X4*100</f>
        <v>123.84541192831348</v>
      </c>
      <c r="AD29" s="129">
        <f t="shared" si="1"/>
        <v>90.926380580241357</v>
      </c>
      <c r="AE29" s="129">
        <v>285.89999999999998</v>
      </c>
      <c r="AF29" s="126" t="s">
        <v>36</v>
      </c>
    </row>
    <row r="30" spans="1:32" ht="13.5" customHeight="1">
      <c r="R30" s="217"/>
      <c r="S30" s="216"/>
      <c r="T30" s="131" t="s">
        <v>15</v>
      </c>
      <c r="V30" s="147">
        <v>3678</v>
      </c>
      <c r="W30" s="147"/>
      <c r="X30" s="147">
        <f t="shared" si="2"/>
        <v>15227</v>
      </c>
      <c r="Y30" s="147">
        <v>7260</v>
      </c>
      <c r="Z30" s="147">
        <v>7967</v>
      </c>
      <c r="AA30" s="127">
        <f t="shared" si="0"/>
        <v>4.140021750951604</v>
      </c>
      <c r="AB30" s="128">
        <f t="shared" si="3"/>
        <v>-182</v>
      </c>
      <c r="AC30" s="129">
        <f>X30/X5*100</f>
        <v>119.43681857400581</v>
      </c>
      <c r="AD30" s="129">
        <f t="shared" si="1"/>
        <v>91.125894314045439</v>
      </c>
      <c r="AF30" s="126" t="s">
        <v>101</v>
      </c>
    </row>
    <row r="31" spans="1:32" ht="13.5" customHeight="1">
      <c r="R31" s="217"/>
      <c r="S31" s="216"/>
      <c r="T31" s="131" t="s">
        <v>17</v>
      </c>
      <c r="V31" s="147">
        <v>1466</v>
      </c>
      <c r="W31" s="147"/>
      <c r="X31" s="147">
        <f t="shared" si="2"/>
        <v>6206</v>
      </c>
      <c r="Y31" s="147">
        <v>3045</v>
      </c>
      <c r="Z31" s="147">
        <v>3161</v>
      </c>
      <c r="AA31" s="127">
        <f t="shared" si="0"/>
        <v>4.2332878581173263</v>
      </c>
      <c r="AB31" s="128">
        <f t="shared" si="3"/>
        <v>-180</v>
      </c>
      <c r="AC31" s="129">
        <f>X31/X6*100</f>
        <v>102.68034414295168</v>
      </c>
      <c r="AD31" s="129">
        <f t="shared" si="1"/>
        <v>96.330275229357795</v>
      </c>
      <c r="AF31" s="126" t="s">
        <v>101</v>
      </c>
    </row>
    <row r="32" spans="1:32" ht="13.5" customHeight="1">
      <c r="R32" s="217"/>
      <c r="S32" s="216"/>
      <c r="T32" s="131" t="s">
        <v>16</v>
      </c>
      <c r="V32" s="147">
        <v>3102</v>
      </c>
      <c r="W32" s="147"/>
      <c r="X32" s="147">
        <f t="shared" si="2"/>
        <v>12382</v>
      </c>
      <c r="Y32" s="147">
        <v>6059</v>
      </c>
      <c r="Z32" s="147">
        <v>6323</v>
      </c>
      <c r="AA32" s="127">
        <f t="shared" si="0"/>
        <v>3.9916183107672469</v>
      </c>
      <c r="AB32" s="128">
        <f t="shared" si="3"/>
        <v>-972</v>
      </c>
      <c r="AC32" s="129">
        <f>X32/X7*100</f>
        <v>100.42988076891881</v>
      </c>
      <c r="AD32" s="129">
        <f t="shared" si="1"/>
        <v>95.824766724656016</v>
      </c>
      <c r="AF32" s="126" t="s">
        <v>101</v>
      </c>
    </row>
    <row r="33" spans="17:32" ht="13.5" customHeight="1">
      <c r="R33" s="217"/>
      <c r="S33" s="216">
        <v>50</v>
      </c>
      <c r="T33" s="131" t="s">
        <v>14</v>
      </c>
      <c r="V33" s="147">
        <v>14853</v>
      </c>
      <c r="W33" s="147"/>
      <c r="X33" s="147">
        <f t="shared" si="2"/>
        <v>56143</v>
      </c>
      <c r="Y33" s="147">
        <v>27313</v>
      </c>
      <c r="Z33" s="147">
        <v>28830</v>
      </c>
      <c r="AA33" s="127">
        <f t="shared" si="0"/>
        <v>3.7799097825355146</v>
      </c>
      <c r="AB33" s="128">
        <f t="shared" si="3"/>
        <v>929</v>
      </c>
      <c r="AC33" s="129">
        <f>X33/X4*100</f>
        <v>125.92916582553887</v>
      </c>
      <c r="AD33" s="129">
        <f t="shared" si="1"/>
        <v>94.738120013874436</v>
      </c>
      <c r="AE33" s="129">
        <v>290.7</v>
      </c>
      <c r="AF33" s="126" t="s">
        <v>37</v>
      </c>
    </row>
    <row r="34" spans="17:32" ht="13.5" customHeight="1">
      <c r="R34" s="217"/>
      <c r="S34" s="216"/>
      <c r="T34" s="131" t="s">
        <v>15</v>
      </c>
      <c r="V34" s="147">
        <v>4025</v>
      </c>
      <c r="W34" s="147"/>
      <c r="X34" s="147">
        <f t="shared" si="2"/>
        <v>15794</v>
      </c>
      <c r="Y34" s="147">
        <v>7544</v>
      </c>
      <c r="Z34" s="147">
        <v>8250</v>
      </c>
      <c r="AA34" s="127">
        <f t="shared" si="0"/>
        <v>3.923975155279503</v>
      </c>
      <c r="AB34" s="128">
        <f t="shared" si="3"/>
        <v>567</v>
      </c>
      <c r="AC34" s="129">
        <f>X34/X5*100</f>
        <v>123.8842262138207</v>
      </c>
      <c r="AD34" s="129">
        <f t="shared" si="1"/>
        <v>91.442424242424252</v>
      </c>
      <c r="AF34" s="126" t="s">
        <v>101</v>
      </c>
    </row>
    <row r="35" spans="17:32" ht="13.5" customHeight="1">
      <c r="R35" s="217"/>
      <c r="S35" s="216"/>
      <c r="T35" s="131" t="s">
        <v>17</v>
      </c>
      <c r="V35" s="147">
        <v>1524</v>
      </c>
      <c r="W35" s="147"/>
      <c r="X35" s="147">
        <f t="shared" si="2"/>
        <v>6031</v>
      </c>
      <c r="Y35" s="147">
        <v>2983</v>
      </c>
      <c r="Z35" s="147">
        <v>3048</v>
      </c>
      <c r="AA35" s="127">
        <f t="shared" si="0"/>
        <v>3.9573490813648293</v>
      </c>
      <c r="AB35" s="128">
        <f t="shared" si="3"/>
        <v>-175</v>
      </c>
      <c r="AC35" s="129">
        <f>X35/X6*100</f>
        <v>99.784910655195233</v>
      </c>
      <c r="AD35" s="129">
        <f t="shared" si="1"/>
        <v>97.867454068241472</v>
      </c>
      <c r="AF35" s="126" t="s">
        <v>101</v>
      </c>
    </row>
    <row r="36" spans="17:32" ht="13.5" customHeight="1">
      <c r="R36" s="217"/>
      <c r="S36" s="216"/>
      <c r="T36" s="131" t="s">
        <v>16</v>
      </c>
      <c r="V36" s="147">
        <v>3100</v>
      </c>
      <c r="W36" s="147"/>
      <c r="X36" s="147">
        <f t="shared" si="2"/>
        <v>12013</v>
      </c>
      <c r="Y36" s="147">
        <v>5921</v>
      </c>
      <c r="Z36" s="147">
        <v>6092</v>
      </c>
      <c r="AA36" s="127">
        <f t="shared" si="0"/>
        <v>3.8751612903225805</v>
      </c>
      <c r="AB36" s="128">
        <f t="shared" si="3"/>
        <v>-369</v>
      </c>
      <c r="AC36" s="129">
        <f>X36/X7*100</f>
        <v>97.436937302295405</v>
      </c>
      <c r="AD36" s="129">
        <f t="shared" si="1"/>
        <v>97.193040052527905</v>
      </c>
      <c r="AF36" s="126" t="s">
        <v>101</v>
      </c>
    </row>
    <row r="37" spans="17:32" ht="13.5" customHeight="1" thickBot="1">
      <c r="R37" s="223"/>
      <c r="S37" s="224">
        <v>55</v>
      </c>
      <c r="T37" s="131" t="s">
        <v>14</v>
      </c>
      <c r="V37" s="147">
        <v>16168</v>
      </c>
      <c r="W37" s="147"/>
      <c r="X37" s="147">
        <f t="shared" si="2"/>
        <v>57361</v>
      </c>
      <c r="Y37" s="147">
        <v>27869</v>
      </c>
      <c r="Z37" s="147">
        <v>29492</v>
      </c>
      <c r="AA37" s="127">
        <f t="shared" si="0"/>
        <v>3.5478104898565066</v>
      </c>
      <c r="AB37" s="128">
        <f t="shared" si="3"/>
        <v>1218</v>
      </c>
      <c r="AC37" s="129">
        <f>X37/X4*100</f>
        <v>128.66114886840276</v>
      </c>
      <c r="AD37" s="129">
        <f t="shared" si="1"/>
        <v>94.496812694968128</v>
      </c>
      <c r="AE37" s="129">
        <v>297</v>
      </c>
      <c r="AF37" s="126" t="s">
        <v>38</v>
      </c>
    </row>
    <row r="38" spans="17:32" ht="13.5" customHeight="1" thickBot="1">
      <c r="R38" s="218"/>
      <c r="S38" s="220"/>
      <c r="T38" s="131" t="s">
        <v>15</v>
      </c>
      <c r="V38" s="147">
        <v>4453</v>
      </c>
      <c r="W38" s="147"/>
      <c r="X38" s="147">
        <f t="shared" si="2"/>
        <v>16208</v>
      </c>
      <c r="Y38" s="147">
        <v>7770</v>
      </c>
      <c r="Z38" s="147">
        <v>8438</v>
      </c>
      <c r="AA38" s="127">
        <f t="shared" si="0"/>
        <v>3.6397933977094095</v>
      </c>
      <c r="AB38" s="128">
        <f t="shared" si="3"/>
        <v>414</v>
      </c>
      <c r="AC38" s="129">
        <f>X38/X5*100</f>
        <v>127.13153972860616</v>
      </c>
      <c r="AD38" s="129">
        <f t="shared" si="1"/>
        <v>92.083432092913014</v>
      </c>
      <c r="AF38" s="126" t="s">
        <v>101</v>
      </c>
    </row>
    <row r="39" spans="17:32" ht="13.5" customHeight="1" thickBot="1">
      <c r="R39" s="218"/>
      <c r="S39" s="220"/>
      <c r="T39" s="131" t="s">
        <v>17</v>
      </c>
      <c r="V39" s="147">
        <v>1599</v>
      </c>
      <c r="W39" s="147"/>
      <c r="X39" s="147">
        <f t="shared" si="2"/>
        <v>5991</v>
      </c>
      <c r="Y39" s="147">
        <v>2949</v>
      </c>
      <c r="Z39" s="147">
        <v>3042</v>
      </c>
      <c r="AA39" s="127">
        <f t="shared" si="0"/>
        <v>3.7467166979362103</v>
      </c>
      <c r="AB39" s="128">
        <f t="shared" si="3"/>
        <v>-40</v>
      </c>
      <c r="AC39" s="129">
        <f>X39/X6*100</f>
        <v>99.123097286565184</v>
      </c>
      <c r="AD39" s="129">
        <f t="shared" si="1"/>
        <v>96.942800788954628</v>
      </c>
      <c r="AF39" s="126" t="s">
        <v>101</v>
      </c>
    </row>
    <row r="40" spans="17:32" ht="13.5" customHeight="1" thickBot="1">
      <c r="Q40" s="151"/>
      <c r="R40" s="218"/>
      <c r="S40" s="220"/>
      <c r="T40" s="159" t="s">
        <v>16</v>
      </c>
      <c r="U40" s="151"/>
      <c r="V40" s="154">
        <v>3143</v>
      </c>
      <c r="W40" s="154"/>
      <c r="X40" s="154">
        <f t="shared" si="2"/>
        <v>11725</v>
      </c>
      <c r="Y40" s="154">
        <v>5788</v>
      </c>
      <c r="Z40" s="154">
        <v>5937</v>
      </c>
      <c r="AA40" s="155">
        <f t="shared" si="0"/>
        <v>3.730512249443207</v>
      </c>
      <c r="AB40" s="156">
        <f t="shared" si="3"/>
        <v>-288</v>
      </c>
      <c r="AC40" s="157">
        <f>X40/X7*100</f>
        <v>95.100981425906397</v>
      </c>
      <c r="AD40" s="157">
        <f t="shared" si="1"/>
        <v>97.490314973892538</v>
      </c>
      <c r="AE40" s="157"/>
      <c r="AF40" s="151" t="s">
        <v>101</v>
      </c>
    </row>
    <row r="41" spans="17:32" ht="13.5" customHeight="1" thickBot="1">
      <c r="Q41" s="137"/>
      <c r="R41" s="218"/>
      <c r="S41" s="220">
        <v>60</v>
      </c>
      <c r="T41" s="160" t="s">
        <v>14</v>
      </c>
      <c r="U41" s="137"/>
      <c r="V41" s="161">
        <v>17319</v>
      </c>
      <c r="W41" s="161"/>
      <c r="X41" s="161">
        <f t="shared" si="2"/>
        <v>59974</v>
      </c>
      <c r="Y41" s="161">
        <v>29226</v>
      </c>
      <c r="Z41" s="161">
        <v>30748</v>
      </c>
      <c r="AA41" s="162">
        <f t="shared" si="0"/>
        <v>3.4629020151278942</v>
      </c>
      <c r="AB41" s="163">
        <f t="shared" si="3"/>
        <v>2613</v>
      </c>
      <c r="AC41" s="138">
        <f>X41/X4*100</f>
        <v>134.52212726824126</v>
      </c>
      <c r="AD41" s="138">
        <f t="shared" si="1"/>
        <v>95.050084558345262</v>
      </c>
      <c r="AE41" s="138">
        <v>310.5</v>
      </c>
      <c r="AF41" s="137" t="s">
        <v>39</v>
      </c>
    </row>
    <row r="42" spans="17:32" ht="13.5" customHeight="1" thickBot="1">
      <c r="R42" s="218"/>
      <c r="S42" s="221"/>
      <c r="T42" s="131" t="s">
        <v>15</v>
      </c>
      <c r="V42" s="147">
        <v>4594</v>
      </c>
      <c r="W42" s="147"/>
      <c r="X42" s="147">
        <f t="shared" si="2"/>
        <v>16363</v>
      </c>
      <c r="Y42" s="147">
        <v>7857</v>
      </c>
      <c r="Z42" s="147">
        <v>8506</v>
      </c>
      <c r="AA42" s="150">
        <f t="shared" si="0"/>
        <v>3.5618197649107532</v>
      </c>
      <c r="AB42" s="128">
        <f t="shared" si="3"/>
        <v>155</v>
      </c>
      <c r="AC42" s="129">
        <f>X42/X5*100</f>
        <v>128.34732135853793</v>
      </c>
      <c r="AD42" s="129">
        <f t="shared" si="1"/>
        <v>92.370091699976484</v>
      </c>
      <c r="AF42" s="126" t="s">
        <v>101</v>
      </c>
    </row>
    <row r="43" spans="17:32" ht="13.5" customHeight="1" thickBot="1">
      <c r="R43" s="218"/>
      <c r="S43" s="221"/>
      <c r="T43" s="131" t="s">
        <v>17</v>
      </c>
      <c r="V43" s="147">
        <v>1635</v>
      </c>
      <c r="W43" s="147"/>
      <c r="X43" s="147">
        <f t="shared" si="2"/>
        <v>5978</v>
      </c>
      <c r="Y43" s="147">
        <v>2970</v>
      </c>
      <c r="Z43" s="147">
        <v>3008</v>
      </c>
      <c r="AA43" s="150">
        <f t="shared" si="0"/>
        <v>3.6562691131498473</v>
      </c>
      <c r="AB43" s="128">
        <f t="shared" si="3"/>
        <v>-13</v>
      </c>
      <c r="AC43" s="129">
        <f>X43/X6*100</f>
        <v>98.908007941760417</v>
      </c>
      <c r="AD43" s="129">
        <f t="shared" si="1"/>
        <v>98.736702127659569</v>
      </c>
      <c r="AF43" s="126" t="s">
        <v>101</v>
      </c>
    </row>
    <row r="44" spans="17:32" ht="13.5" customHeight="1">
      <c r="R44" s="219"/>
      <c r="S44" s="222"/>
      <c r="T44" s="131" t="s">
        <v>16</v>
      </c>
      <c r="V44" s="147">
        <v>3180</v>
      </c>
      <c r="W44" s="147"/>
      <c r="X44" s="147">
        <f t="shared" si="2"/>
        <v>11580</v>
      </c>
      <c r="Y44" s="147">
        <v>5749</v>
      </c>
      <c r="Z44" s="147">
        <v>5831</v>
      </c>
      <c r="AA44" s="150">
        <f t="shared" si="0"/>
        <v>3.641509433962264</v>
      </c>
      <c r="AB44" s="128">
        <f t="shared" si="3"/>
        <v>-145</v>
      </c>
      <c r="AC44" s="129">
        <f>X44/X7*100</f>
        <v>93.924892529807764</v>
      </c>
      <c r="AD44" s="129">
        <f t="shared" si="1"/>
        <v>98.593723203567137</v>
      </c>
      <c r="AF44" s="126" t="s">
        <v>101</v>
      </c>
    </row>
    <row r="45" spans="17:32" ht="13.5" customHeight="1">
      <c r="R45" s="217" t="s">
        <v>18</v>
      </c>
      <c r="S45" s="216" t="s">
        <v>19</v>
      </c>
      <c r="T45" s="131" t="s">
        <v>14</v>
      </c>
      <c r="V45" s="147">
        <v>19068</v>
      </c>
      <c r="W45" s="147"/>
      <c r="X45" s="147">
        <f t="shared" si="2"/>
        <v>62003</v>
      </c>
      <c r="Y45" s="147">
        <v>30375</v>
      </c>
      <c r="Z45" s="147">
        <v>31628</v>
      </c>
      <c r="AA45" s="150">
        <f t="shared" si="0"/>
        <v>3.2516782043213763</v>
      </c>
      <c r="AB45" s="128">
        <f t="shared" si="3"/>
        <v>2029</v>
      </c>
      <c r="AC45" s="129">
        <f>X45/X4*100</f>
        <v>139.0731893322567</v>
      </c>
      <c r="AD45" s="129">
        <f t="shared" si="1"/>
        <v>96.03832047552801</v>
      </c>
      <c r="AE45" s="129">
        <v>321</v>
      </c>
      <c r="AF45" s="126" t="s">
        <v>40</v>
      </c>
    </row>
    <row r="46" spans="17:32" ht="13.5" customHeight="1">
      <c r="R46" s="217"/>
      <c r="S46" s="216"/>
      <c r="T46" s="131" t="s">
        <v>15</v>
      </c>
      <c r="V46" s="147">
        <v>4846</v>
      </c>
      <c r="W46" s="147"/>
      <c r="X46" s="147">
        <f t="shared" si="2"/>
        <v>16301</v>
      </c>
      <c r="Y46" s="147">
        <v>7822</v>
      </c>
      <c r="Z46" s="147">
        <v>8479</v>
      </c>
      <c r="AA46" s="150">
        <f t="shared" si="0"/>
        <v>3.3638052001650847</v>
      </c>
      <c r="AB46" s="128">
        <f t="shared" si="3"/>
        <v>-62</v>
      </c>
      <c r="AC46" s="129">
        <f>X46/X5*100</f>
        <v>127.86100870656523</v>
      </c>
      <c r="AD46" s="129">
        <f t="shared" si="1"/>
        <v>92.251444745842676</v>
      </c>
      <c r="AF46" s="126" t="s">
        <v>101</v>
      </c>
    </row>
    <row r="47" spans="17:32" ht="13.5" customHeight="1">
      <c r="R47" s="217"/>
      <c r="S47" s="216"/>
      <c r="T47" s="131" t="s">
        <v>17</v>
      </c>
      <c r="V47" s="147">
        <v>1730</v>
      </c>
      <c r="W47" s="147"/>
      <c r="X47" s="147">
        <f t="shared" si="2"/>
        <v>6213</v>
      </c>
      <c r="Y47" s="147">
        <v>3088</v>
      </c>
      <c r="Z47" s="147">
        <v>3125</v>
      </c>
      <c r="AA47" s="150">
        <f t="shared" si="0"/>
        <v>3.591329479768786</v>
      </c>
      <c r="AB47" s="128">
        <f t="shared" si="3"/>
        <v>235</v>
      </c>
      <c r="AC47" s="129">
        <f>X47/X6*100</f>
        <v>102.79616148246195</v>
      </c>
      <c r="AD47" s="129">
        <f t="shared" si="1"/>
        <v>98.816000000000003</v>
      </c>
      <c r="AF47" s="126" t="s">
        <v>101</v>
      </c>
    </row>
    <row r="48" spans="17:32" ht="13.5" customHeight="1">
      <c r="R48" s="217"/>
      <c r="S48" s="216"/>
      <c r="T48" s="131" t="s">
        <v>16</v>
      </c>
      <c r="V48" s="147">
        <v>3115</v>
      </c>
      <c r="W48" s="147"/>
      <c r="X48" s="147">
        <f t="shared" si="2"/>
        <v>11108</v>
      </c>
      <c r="Y48" s="147">
        <v>5516</v>
      </c>
      <c r="Z48" s="147">
        <v>5592</v>
      </c>
      <c r="AA48" s="150">
        <f t="shared" si="0"/>
        <v>3.5659711075441414</v>
      </c>
      <c r="AB48" s="128">
        <f t="shared" si="3"/>
        <v>-472</v>
      </c>
      <c r="AC48" s="129">
        <f>X48/X7*100</f>
        <v>90.096520399059131</v>
      </c>
      <c r="AD48" s="129">
        <f t="shared" si="1"/>
        <v>98.640915593705287</v>
      </c>
      <c r="AF48" s="126" t="s">
        <v>101</v>
      </c>
    </row>
    <row r="49" spans="18:32" ht="13.5" customHeight="1">
      <c r="R49" s="217"/>
      <c r="S49" s="216">
        <v>7</v>
      </c>
      <c r="T49" s="131" t="s">
        <v>14</v>
      </c>
      <c r="V49" s="147">
        <v>21268</v>
      </c>
      <c r="W49" s="131"/>
      <c r="X49" s="147">
        <f t="shared" si="2"/>
        <v>64206</v>
      </c>
      <c r="Y49" s="147">
        <v>31532</v>
      </c>
      <c r="Z49" s="147">
        <v>32674</v>
      </c>
      <c r="AA49" s="150">
        <f t="shared" si="0"/>
        <v>3.0189016362610497</v>
      </c>
      <c r="AB49" s="128">
        <f t="shared" si="3"/>
        <v>2203</v>
      </c>
      <c r="AC49" s="129">
        <f>X49/X4*100</f>
        <v>144.01453468810982</v>
      </c>
      <c r="AD49" s="129">
        <f t="shared" si="1"/>
        <v>96.504866254514283</v>
      </c>
      <c r="AE49" s="129">
        <v>333.3</v>
      </c>
      <c r="AF49" s="126" t="s">
        <v>41</v>
      </c>
    </row>
    <row r="50" spans="18:32" ht="13.5" customHeight="1">
      <c r="R50" s="217"/>
      <c r="S50" s="216"/>
      <c r="T50" s="131" t="s">
        <v>15</v>
      </c>
      <c r="V50" s="147">
        <v>5059</v>
      </c>
      <c r="W50" s="131"/>
      <c r="X50" s="147">
        <f t="shared" si="2"/>
        <v>16178</v>
      </c>
      <c r="Y50" s="147">
        <v>7674</v>
      </c>
      <c r="Z50" s="147">
        <v>8504</v>
      </c>
      <c r="AA50" s="150">
        <f t="shared" si="0"/>
        <v>3.1978651907491598</v>
      </c>
      <c r="AB50" s="128">
        <f t="shared" si="3"/>
        <v>-123</v>
      </c>
      <c r="AC50" s="129">
        <f>X50/X5*100</f>
        <v>126.89622715507099</v>
      </c>
      <c r="AD50" s="129">
        <f t="shared" si="1"/>
        <v>90.239887111947311</v>
      </c>
      <c r="AE50" s="129">
        <v>194.4</v>
      </c>
      <c r="AF50" s="126" t="s">
        <v>101</v>
      </c>
    </row>
    <row r="51" spans="18:32" ht="13.5" customHeight="1">
      <c r="R51" s="217"/>
      <c r="S51" s="216"/>
      <c r="T51" s="131" t="s">
        <v>17</v>
      </c>
      <c r="V51" s="147">
        <v>1945</v>
      </c>
      <c r="W51" s="131"/>
      <c r="X51" s="147">
        <f t="shared" si="2"/>
        <v>6473</v>
      </c>
      <c r="Y51" s="147">
        <v>3216</v>
      </c>
      <c r="Z51" s="147">
        <v>3257</v>
      </c>
      <c r="AA51" s="150">
        <f t="shared" si="0"/>
        <v>3.3280205655526993</v>
      </c>
      <c r="AB51" s="128">
        <f t="shared" si="3"/>
        <v>260</v>
      </c>
      <c r="AC51" s="129">
        <f>X51/X6*100</f>
        <v>107.09794837855723</v>
      </c>
      <c r="AD51" s="129">
        <f t="shared" si="1"/>
        <v>98.741172858458697</v>
      </c>
      <c r="AE51" s="129">
        <v>331.6</v>
      </c>
      <c r="AF51" s="126" t="s">
        <v>101</v>
      </c>
    </row>
    <row r="52" spans="18:32" ht="13.5" customHeight="1">
      <c r="R52" s="217"/>
      <c r="S52" s="216"/>
      <c r="T52" s="131" t="s">
        <v>16</v>
      </c>
      <c r="V52" s="147">
        <v>3211</v>
      </c>
      <c r="W52" s="131"/>
      <c r="X52" s="147">
        <f t="shared" si="2"/>
        <v>10956</v>
      </c>
      <c r="Y52" s="147">
        <v>5410</v>
      </c>
      <c r="Z52" s="147">
        <v>5546</v>
      </c>
      <c r="AA52" s="150">
        <f t="shared" si="0"/>
        <v>3.4120211772033633</v>
      </c>
      <c r="AB52" s="128">
        <f t="shared" si="3"/>
        <v>-152</v>
      </c>
      <c r="AC52" s="129">
        <f>X52/X7*100</f>
        <v>88.863654797631597</v>
      </c>
      <c r="AD52" s="129">
        <f t="shared" si="1"/>
        <v>97.547782185358827</v>
      </c>
      <c r="AE52" s="129">
        <v>85.2</v>
      </c>
      <c r="AF52" s="126" t="s">
        <v>101</v>
      </c>
    </row>
    <row r="53" spans="18:32" ht="13.5" customHeight="1">
      <c r="R53" s="217"/>
      <c r="S53" s="216">
        <v>12</v>
      </c>
      <c r="T53" s="131" t="s">
        <v>14</v>
      </c>
      <c r="V53" s="147">
        <v>23197</v>
      </c>
      <c r="W53" s="131"/>
      <c r="X53" s="147">
        <f t="shared" si="2"/>
        <v>66875</v>
      </c>
      <c r="Y53" s="147">
        <v>32963</v>
      </c>
      <c r="Z53" s="147">
        <v>33912</v>
      </c>
      <c r="AA53" s="150">
        <f t="shared" ref="AA53:AA73" si="4">X53/V53</f>
        <v>2.8829158942966764</v>
      </c>
      <c r="AB53" s="128">
        <f t="shared" si="3"/>
        <v>2669</v>
      </c>
      <c r="AC53" s="129">
        <f>X53/X4*100</f>
        <v>150.0011215037122</v>
      </c>
      <c r="AD53" s="129">
        <f t="shared" ref="AD53:AD73" si="5">Y53/Z53*100</f>
        <v>97.20158056145317</v>
      </c>
      <c r="AE53" s="129">
        <v>347.2</v>
      </c>
      <c r="AF53" s="126" t="s">
        <v>42</v>
      </c>
    </row>
    <row r="54" spans="18:32" ht="13.5" customHeight="1">
      <c r="R54" s="217"/>
      <c r="S54" s="216"/>
      <c r="T54" s="131" t="s">
        <v>15</v>
      </c>
      <c r="V54" s="147">
        <v>5262</v>
      </c>
      <c r="W54" s="131"/>
      <c r="X54" s="147">
        <f t="shared" ref="X54:X73" si="6">SUM(Y54:Z54)</f>
        <v>15962</v>
      </c>
      <c r="Y54" s="147">
        <v>7534</v>
      </c>
      <c r="Z54" s="147">
        <v>8428</v>
      </c>
      <c r="AA54" s="150">
        <f t="shared" si="4"/>
        <v>3.0334473584188522</v>
      </c>
      <c r="AB54" s="128">
        <f t="shared" si="3"/>
        <v>-216</v>
      </c>
      <c r="AC54" s="129">
        <f>X54/X5*100</f>
        <v>125.20197662561769</v>
      </c>
      <c r="AD54" s="129">
        <f t="shared" si="5"/>
        <v>89.392501186521116</v>
      </c>
      <c r="AE54" s="129">
        <v>191.8</v>
      </c>
      <c r="AF54" s="126" t="s">
        <v>101</v>
      </c>
    </row>
    <row r="55" spans="18:32" ht="13.5" customHeight="1">
      <c r="R55" s="217"/>
      <c r="S55" s="216"/>
      <c r="T55" s="131" t="s">
        <v>17</v>
      </c>
      <c r="V55" s="147">
        <v>2035</v>
      </c>
      <c r="W55" s="131"/>
      <c r="X55" s="147">
        <f t="shared" si="6"/>
        <v>6504</v>
      </c>
      <c r="Y55" s="147">
        <v>3164</v>
      </c>
      <c r="Z55" s="147">
        <v>3340</v>
      </c>
      <c r="AA55" s="150">
        <f t="shared" si="4"/>
        <v>3.1960687960687961</v>
      </c>
      <c r="AB55" s="128">
        <f t="shared" si="3"/>
        <v>31</v>
      </c>
      <c r="AC55" s="129">
        <f>X55/X6*100</f>
        <v>107.61085373924553</v>
      </c>
      <c r="AD55" s="129">
        <f t="shared" si="5"/>
        <v>94.730538922155688</v>
      </c>
      <c r="AE55" s="129">
        <v>333.2</v>
      </c>
      <c r="AF55" s="126" t="s">
        <v>101</v>
      </c>
    </row>
    <row r="56" spans="18:32" ht="13.5" customHeight="1">
      <c r="R56" s="217"/>
      <c r="S56" s="216"/>
      <c r="T56" s="131" t="s">
        <v>16</v>
      </c>
      <c r="V56" s="147">
        <v>3342</v>
      </c>
      <c r="W56" s="131"/>
      <c r="X56" s="147">
        <f t="shared" si="6"/>
        <v>10675</v>
      </c>
      <c r="Y56" s="147">
        <v>5287</v>
      </c>
      <c r="Z56" s="147">
        <v>5388</v>
      </c>
      <c r="AA56" s="150">
        <f t="shared" si="4"/>
        <v>3.194195092758827</v>
      </c>
      <c r="AB56" s="128">
        <f t="shared" si="3"/>
        <v>-281</v>
      </c>
      <c r="AC56" s="129">
        <f>X56/X7*100</f>
        <v>86.584475626571503</v>
      </c>
      <c r="AD56" s="129">
        <f t="shared" si="5"/>
        <v>98.12546399406088</v>
      </c>
      <c r="AE56" s="129">
        <v>83</v>
      </c>
      <c r="AF56" s="126" t="s">
        <v>101</v>
      </c>
    </row>
    <row r="57" spans="18:32" ht="13.5" customHeight="1">
      <c r="R57" s="217"/>
      <c r="S57" s="216">
        <v>13</v>
      </c>
      <c r="T57" s="131" t="s">
        <v>14</v>
      </c>
      <c r="V57" s="147">
        <v>23760</v>
      </c>
      <c r="W57" s="131"/>
      <c r="X57" s="147">
        <f t="shared" si="6"/>
        <v>67542</v>
      </c>
      <c r="Y57" s="147">
        <v>33309</v>
      </c>
      <c r="Z57" s="147">
        <v>34233</v>
      </c>
      <c r="AA57" s="150">
        <f t="shared" si="4"/>
        <v>2.8426767676767675</v>
      </c>
      <c r="AB57" s="128">
        <f t="shared" ref="AB57:AB72" si="7">X57-X53</f>
        <v>667</v>
      </c>
      <c r="AC57" s="129">
        <f>X57/X4*100</f>
        <v>151.49720745575667</v>
      </c>
      <c r="AD57" s="129">
        <f t="shared" si="5"/>
        <v>97.300850056962588</v>
      </c>
      <c r="AE57" s="129">
        <v>350.6</v>
      </c>
      <c r="AF57" s="126" t="s">
        <v>43</v>
      </c>
    </row>
    <row r="58" spans="18:32" ht="13.5" customHeight="1">
      <c r="R58" s="217"/>
      <c r="S58" s="216"/>
      <c r="T58" s="131" t="s">
        <v>15</v>
      </c>
      <c r="V58" s="147">
        <v>5310</v>
      </c>
      <c r="W58" s="131"/>
      <c r="X58" s="147">
        <f t="shared" si="6"/>
        <v>15893</v>
      </c>
      <c r="Y58" s="147">
        <v>7520</v>
      </c>
      <c r="Z58" s="147">
        <v>8373</v>
      </c>
      <c r="AA58" s="150">
        <f t="shared" si="4"/>
        <v>2.9930320150659133</v>
      </c>
      <c r="AB58" s="128">
        <f t="shared" si="7"/>
        <v>-69</v>
      </c>
      <c r="AC58" s="129">
        <f>X58/X5*100</f>
        <v>124.66075770648679</v>
      </c>
      <c r="AD58" s="129">
        <f t="shared" si="5"/>
        <v>89.812492535530879</v>
      </c>
      <c r="AE58" s="129">
        <f>X58/AB76</f>
        <v>190.99867804350441</v>
      </c>
      <c r="AF58" s="126" t="s">
        <v>101</v>
      </c>
    </row>
    <row r="59" spans="18:32" ht="13.5" customHeight="1">
      <c r="R59" s="217"/>
      <c r="S59" s="216"/>
      <c r="T59" s="131" t="s">
        <v>17</v>
      </c>
      <c r="V59" s="147">
        <v>2059</v>
      </c>
      <c r="W59" s="131"/>
      <c r="X59" s="147">
        <f t="shared" si="6"/>
        <v>6509</v>
      </c>
      <c r="Y59" s="147">
        <v>3162</v>
      </c>
      <c r="Z59" s="147">
        <v>3347</v>
      </c>
      <c r="AA59" s="150">
        <f t="shared" si="4"/>
        <v>3.1612433220009715</v>
      </c>
      <c r="AB59" s="128">
        <f t="shared" si="7"/>
        <v>5</v>
      </c>
      <c r="AC59" s="129">
        <f>X59/X6*100</f>
        <v>107.69358041032429</v>
      </c>
      <c r="AD59" s="129">
        <f t="shared" si="5"/>
        <v>94.472662085449656</v>
      </c>
      <c r="AE59" s="129">
        <f>X59/AB77</f>
        <v>333.45286885245901</v>
      </c>
      <c r="AF59" s="126" t="s">
        <v>101</v>
      </c>
    </row>
    <row r="60" spans="18:32" ht="13.5" customHeight="1">
      <c r="R60" s="217"/>
      <c r="S60" s="216"/>
      <c r="T60" s="131" t="s">
        <v>16</v>
      </c>
      <c r="V60" s="147">
        <v>3364</v>
      </c>
      <c r="W60" s="131"/>
      <c r="X60" s="147">
        <f t="shared" si="6"/>
        <v>10605</v>
      </c>
      <c r="Y60" s="147">
        <v>5238</v>
      </c>
      <c r="Z60" s="147">
        <v>5367</v>
      </c>
      <c r="AA60" s="150">
        <f t="shared" si="4"/>
        <v>3.152497027348395</v>
      </c>
      <c r="AB60" s="128">
        <f t="shared" si="7"/>
        <v>-70</v>
      </c>
      <c r="AC60" s="129">
        <f>X60/X7*100</f>
        <v>86.016708573282514</v>
      </c>
      <c r="AD60" s="129">
        <f t="shared" si="5"/>
        <v>97.596422582448298</v>
      </c>
      <c r="AE60" s="129">
        <f>X60/AB78</f>
        <v>82.439365671641795</v>
      </c>
      <c r="AF60" s="126" t="s">
        <v>101</v>
      </c>
    </row>
    <row r="61" spans="18:32" ht="13.5" customHeight="1">
      <c r="R61" s="217"/>
      <c r="S61" s="216">
        <v>14</v>
      </c>
      <c r="T61" s="131" t="s">
        <v>14</v>
      </c>
      <c r="V61" s="147">
        <v>24140</v>
      </c>
      <c r="W61" s="131"/>
      <c r="X61" s="147">
        <f t="shared" si="6"/>
        <v>67852</v>
      </c>
      <c r="Y61" s="147">
        <v>33452</v>
      </c>
      <c r="Z61" s="147">
        <v>34400</v>
      </c>
      <c r="AA61" s="150">
        <f t="shared" si="4"/>
        <v>2.8107705053852525</v>
      </c>
      <c r="AB61" s="128">
        <f t="shared" si="7"/>
        <v>310</v>
      </c>
      <c r="AC61" s="129">
        <f>X61/X4*100</f>
        <v>152.1925397573066</v>
      </c>
      <c r="AD61" s="129">
        <f t="shared" si="5"/>
        <v>97.244186046511629</v>
      </c>
      <c r="AE61" s="129">
        <v>352.3</v>
      </c>
      <c r="AF61" s="126" t="s">
        <v>43</v>
      </c>
    </row>
    <row r="62" spans="18:32" ht="13.5" customHeight="1">
      <c r="R62" s="217"/>
      <c r="S62" s="216"/>
      <c r="T62" s="131" t="s">
        <v>15</v>
      </c>
      <c r="V62" s="147">
        <v>5331</v>
      </c>
      <c r="W62" s="131"/>
      <c r="X62" s="147">
        <f t="shared" si="6"/>
        <v>15794</v>
      </c>
      <c r="Y62" s="147">
        <v>7464</v>
      </c>
      <c r="Z62" s="147">
        <v>8330</v>
      </c>
      <c r="AA62" s="150">
        <f t="shared" si="4"/>
        <v>2.9626711686362786</v>
      </c>
      <c r="AB62" s="128">
        <f t="shared" si="7"/>
        <v>-99</v>
      </c>
      <c r="AC62" s="129">
        <f>X62/X5*100</f>
        <v>123.8842262138207</v>
      </c>
      <c r="AD62" s="129">
        <f t="shared" si="5"/>
        <v>89.603841536614652</v>
      </c>
      <c r="AE62" s="129">
        <f>X62/AB76</f>
        <v>189.80891719745225</v>
      </c>
      <c r="AF62" s="126" t="s">
        <v>101</v>
      </c>
    </row>
    <row r="63" spans="18:32" ht="13.5" customHeight="1">
      <c r="R63" s="217"/>
      <c r="S63" s="216"/>
      <c r="T63" s="131" t="s">
        <v>17</v>
      </c>
      <c r="V63" s="147">
        <v>2074</v>
      </c>
      <c r="W63" s="131"/>
      <c r="X63" s="147">
        <f t="shared" si="6"/>
        <v>6492</v>
      </c>
      <c r="Y63" s="147">
        <v>3157</v>
      </c>
      <c r="Z63" s="147">
        <v>3335</v>
      </c>
      <c r="AA63" s="150">
        <f t="shared" si="4"/>
        <v>3.1301832208293154</v>
      </c>
      <c r="AB63" s="128">
        <f t="shared" si="7"/>
        <v>-17</v>
      </c>
      <c r="AC63" s="129">
        <f>X63/X6*100</f>
        <v>107.41230972865652</v>
      </c>
      <c r="AD63" s="129">
        <f t="shared" si="5"/>
        <v>94.662668665667169</v>
      </c>
      <c r="AE63" s="129">
        <f>X63/AB77</f>
        <v>332.58196721311475</v>
      </c>
      <c r="AF63" s="126" t="s">
        <v>101</v>
      </c>
    </row>
    <row r="64" spans="18:32" ht="13.5" customHeight="1">
      <c r="R64" s="217"/>
      <c r="S64" s="216"/>
      <c r="T64" s="131" t="s">
        <v>16</v>
      </c>
      <c r="V64" s="147">
        <v>3360</v>
      </c>
      <c r="W64" s="131"/>
      <c r="X64" s="147">
        <f t="shared" si="6"/>
        <v>10501</v>
      </c>
      <c r="Y64" s="147">
        <v>5159</v>
      </c>
      <c r="Z64" s="147">
        <v>5342</v>
      </c>
      <c r="AA64" s="150">
        <f t="shared" si="4"/>
        <v>3.1252976190476192</v>
      </c>
      <c r="AB64" s="128">
        <f t="shared" si="7"/>
        <v>-104</v>
      </c>
      <c r="AC64" s="129">
        <f>X64/X7*100</f>
        <v>85.173168951253146</v>
      </c>
      <c r="AD64" s="129">
        <f t="shared" si="5"/>
        <v>96.574316735305132</v>
      </c>
      <c r="AE64" s="129">
        <f>X64/AB78</f>
        <v>81.630907960199011</v>
      </c>
      <c r="AF64" s="126" t="s">
        <v>101</v>
      </c>
    </row>
    <row r="65" spans="17:32" ht="13.5" customHeight="1">
      <c r="R65" s="217"/>
      <c r="S65" s="216">
        <v>15</v>
      </c>
      <c r="T65" s="131" t="s">
        <v>14</v>
      </c>
      <c r="V65" s="147">
        <v>24600</v>
      </c>
      <c r="W65" s="131"/>
      <c r="X65" s="147">
        <f t="shared" si="6"/>
        <v>68363</v>
      </c>
      <c r="Y65" s="147">
        <v>33688</v>
      </c>
      <c r="Z65" s="147">
        <v>34675</v>
      </c>
      <c r="AA65" s="150">
        <f t="shared" si="4"/>
        <v>2.7789837398373982</v>
      </c>
      <c r="AB65" s="128">
        <f t="shared" si="7"/>
        <v>511</v>
      </c>
      <c r="AC65" s="129">
        <f>X65/X4*100</f>
        <v>153.33871655115178</v>
      </c>
      <c r="AD65" s="129">
        <f t="shared" si="5"/>
        <v>97.153568853640948</v>
      </c>
      <c r="AE65" s="129">
        <f>X65/192.62</f>
        <v>354.91122417194475</v>
      </c>
      <c r="AF65" s="126" t="s">
        <v>43</v>
      </c>
    </row>
    <row r="66" spans="17:32" ht="13.5" customHeight="1">
      <c r="R66" s="217"/>
      <c r="S66" s="216"/>
      <c r="T66" s="131" t="s">
        <v>15</v>
      </c>
      <c r="V66" s="147">
        <v>5379</v>
      </c>
      <c r="W66" s="131"/>
      <c r="X66" s="147">
        <f t="shared" si="6"/>
        <v>15731</v>
      </c>
      <c r="Y66" s="147">
        <v>7457</v>
      </c>
      <c r="Z66" s="147">
        <v>8274</v>
      </c>
      <c r="AA66" s="150">
        <f t="shared" si="4"/>
        <v>2.9245212864844765</v>
      </c>
      <c r="AB66" s="128">
        <f t="shared" si="7"/>
        <v>-63</v>
      </c>
      <c r="AC66" s="129">
        <f>X66/X5*100</f>
        <v>123.39006980939682</v>
      </c>
      <c r="AD66" s="129">
        <f t="shared" si="5"/>
        <v>90.125694948029974</v>
      </c>
      <c r="AE66" s="129">
        <f>X66/AB76</f>
        <v>189.05179665905541</v>
      </c>
      <c r="AF66" s="126" t="s">
        <v>101</v>
      </c>
    </row>
    <row r="67" spans="17:32" ht="13.5" customHeight="1">
      <c r="R67" s="217"/>
      <c r="S67" s="216"/>
      <c r="T67" s="131" t="s">
        <v>17</v>
      </c>
      <c r="V67" s="147">
        <v>2068</v>
      </c>
      <c r="W67" s="131"/>
      <c r="X67" s="147">
        <f t="shared" si="6"/>
        <v>6423</v>
      </c>
      <c r="Y67" s="147">
        <v>3127</v>
      </c>
      <c r="Z67" s="147">
        <v>3296</v>
      </c>
      <c r="AA67" s="150">
        <f t="shared" si="4"/>
        <v>3.1058994197292069</v>
      </c>
      <c r="AB67" s="128">
        <f t="shared" si="7"/>
        <v>-69</v>
      </c>
      <c r="AC67" s="129">
        <f>X67/X6*100</f>
        <v>106.27068166776969</v>
      </c>
      <c r="AD67" s="129">
        <f t="shared" si="5"/>
        <v>94.872572815533985</v>
      </c>
      <c r="AE67" s="129">
        <f>X67/AB77</f>
        <v>329.04713114754099</v>
      </c>
      <c r="AF67" s="126" t="s">
        <v>101</v>
      </c>
    </row>
    <row r="68" spans="17:32" ht="13.5" customHeight="1">
      <c r="R68" s="217"/>
      <c r="S68" s="216"/>
      <c r="T68" s="131" t="s">
        <v>16</v>
      </c>
      <c r="V68" s="147">
        <v>3424</v>
      </c>
      <c r="W68" s="131"/>
      <c r="X68" s="147">
        <f t="shared" si="6"/>
        <v>10440</v>
      </c>
      <c r="Y68" s="147">
        <v>5104</v>
      </c>
      <c r="Z68" s="147">
        <v>5336</v>
      </c>
      <c r="AA68" s="150">
        <f t="shared" si="4"/>
        <v>3.0490654205607477</v>
      </c>
      <c r="AB68" s="128">
        <f t="shared" si="7"/>
        <v>-61</v>
      </c>
      <c r="AC68" s="129">
        <f>X68/X7*100</f>
        <v>84.678400519101302</v>
      </c>
      <c r="AD68" s="129">
        <f t="shared" si="5"/>
        <v>95.652173913043484</v>
      </c>
      <c r="AE68" s="129">
        <f>X68/AB78</f>
        <v>81.156716417910459</v>
      </c>
      <c r="AF68" s="126" t="s">
        <v>101</v>
      </c>
    </row>
    <row r="69" spans="17:32" ht="13.5" customHeight="1">
      <c r="R69" s="217"/>
      <c r="S69" s="216">
        <v>16</v>
      </c>
      <c r="T69" s="131" t="s">
        <v>14</v>
      </c>
      <c r="V69" s="147">
        <v>24892</v>
      </c>
      <c r="W69" s="131"/>
      <c r="X69" s="147">
        <f t="shared" si="6"/>
        <v>68633</v>
      </c>
      <c r="Y69" s="147">
        <v>33750</v>
      </c>
      <c r="Z69" s="147">
        <v>34883</v>
      </c>
      <c r="AA69" s="150">
        <f t="shared" si="4"/>
        <v>2.757231238952274</v>
      </c>
      <c r="AB69" s="128">
        <f t="shared" si="7"/>
        <v>270</v>
      </c>
      <c r="AC69" s="129">
        <f>X69/X4*100</f>
        <v>153.94432855572754</v>
      </c>
      <c r="AD69" s="129">
        <f t="shared" si="5"/>
        <v>96.751999541323855</v>
      </c>
      <c r="AE69" s="129">
        <v>356.3</v>
      </c>
      <c r="AF69" s="126" t="s">
        <v>43</v>
      </c>
    </row>
    <row r="70" spans="17:32" ht="13.5" customHeight="1">
      <c r="R70" s="217"/>
      <c r="S70" s="216"/>
      <c r="T70" s="131" t="s">
        <v>15</v>
      </c>
      <c r="V70" s="147">
        <v>5384</v>
      </c>
      <c r="W70" s="131"/>
      <c r="X70" s="147">
        <f t="shared" si="6"/>
        <v>15601</v>
      </c>
      <c r="Y70" s="147">
        <v>7393</v>
      </c>
      <c r="Z70" s="147">
        <v>8208</v>
      </c>
      <c r="AA70" s="150">
        <f t="shared" si="4"/>
        <v>2.8976597325408617</v>
      </c>
      <c r="AB70" s="128">
        <f t="shared" si="7"/>
        <v>-130</v>
      </c>
      <c r="AC70" s="129">
        <f>X70/X5*100</f>
        <v>122.37038199074436</v>
      </c>
      <c r="AD70" s="129">
        <f t="shared" si="5"/>
        <v>90.070662768031184</v>
      </c>
      <c r="AE70" s="129">
        <f>X70/AB76</f>
        <v>187.48948443696673</v>
      </c>
      <c r="AF70" s="126" t="s">
        <v>101</v>
      </c>
    </row>
    <row r="71" spans="17:32" ht="13.5" customHeight="1">
      <c r="R71" s="217"/>
      <c r="S71" s="216"/>
      <c r="T71" s="131" t="s">
        <v>17</v>
      </c>
      <c r="V71" s="147">
        <v>2108</v>
      </c>
      <c r="W71" s="131"/>
      <c r="X71" s="147">
        <f t="shared" si="6"/>
        <v>6469</v>
      </c>
      <c r="Y71" s="147">
        <v>3154</v>
      </c>
      <c r="Z71" s="147">
        <v>3315</v>
      </c>
      <c r="AA71" s="150">
        <f t="shared" si="4"/>
        <v>3.0687855787476281</v>
      </c>
      <c r="AB71" s="128">
        <f t="shared" si="7"/>
        <v>46</v>
      </c>
      <c r="AC71" s="129">
        <f>X71/X6*100</f>
        <v>107.03176704169424</v>
      </c>
      <c r="AD71" s="129">
        <f t="shared" si="5"/>
        <v>95.143288084464544</v>
      </c>
      <c r="AE71" s="129">
        <f>X71/AB77</f>
        <v>331.40368852459017</v>
      </c>
      <c r="AF71" s="126" t="s">
        <v>101</v>
      </c>
    </row>
    <row r="72" spans="17:32" ht="13.5" customHeight="1">
      <c r="R72" s="217"/>
      <c r="S72" s="216"/>
      <c r="T72" s="131" t="s">
        <v>16</v>
      </c>
      <c r="V72" s="147">
        <v>3440</v>
      </c>
      <c r="W72" s="131"/>
      <c r="X72" s="147">
        <f t="shared" si="6"/>
        <v>10369</v>
      </c>
      <c r="Y72" s="147">
        <v>5051</v>
      </c>
      <c r="Z72" s="147">
        <v>5318</v>
      </c>
      <c r="AA72" s="150">
        <f t="shared" si="4"/>
        <v>3.0142441860465117</v>
      </c>
      <c r="AB72" s="128">
        <f t="shared" si="7"/>
        <v>-71</v>
      </c>
      <c r="AC72" s="129">
        <f>X72/X7*100</f>
        <v>84.102522507908191</v>
      </c>
      <c r="AD72" s="129">
        <f t="shared" si="5"/>
        <v>94.979315532154956</v>
      </c>
      <c r="AE72" s="129">
        <f>X72/AB78</f>
        <v>80.604788557213936</v>
      </c>
      <c r="AF72" s="126" t="s">
        <v>101</v>
      </c>
    </row>
    <row r="73" spans="17:32" ht="31.5" customHeight="1" thickBot="1">
      <c r="Q73" s="151"/>
      <c r="R73" s="152"/>
      <c r="S73" s="153">
        <v>17</v>
      </c>
      <c r="T73" s="164" t="s">
        <v>69</v>
      </c>
      <c r="U73" s="151"/>
      <c r="V73" s="154">
        <v>35277</v>
      </c>
      <c r="W73" s="152"/>
      <c r="X73" s="154">
        <f t="shared" si="6"/>
        <v>100457</v>
      </c>
      <c r="Y73" s="154">
        <v>49039</v>
      </c>
      <c r="Z73" s="154">
        <v>51418</v>
      </c>
      <c r="AA73" s="155">
        <f t="shared" si="4"/>
        <v>2.847662783116478</v>
      </c>
      <c r="AB73" s="156">
        <f>X73-SUM(X69:X72)</f>
        <v>-615</v>
      </c>
      <c r="AC73" s="157">
        <f>X73/SUM(X4:X7)*100</f>
        <v>132.69533055940823</v>
      </c>
      <c r="AD73" s="157">
        <f t="shared" si="5"/>
        <v>95.373215605430005</v>
      </c>
      <c r="AE73" s="157">
        <f>X73/AB79</f>
        <v>236.93247482251942</v>
      </c>
      <c r="AF73" s="151" t="s">
        <v>95</v>
      </c>
    </row>
    <row r="74" spans="17:32" ht="21" customHeight="1">
      <c r="R74" s="126" t="s">
        <v>46</v>
      </c>
      <c r="S74" s="126" t="s">
        <v>47</v>
      </c>
    </row>
    <row r="75" spans="17:32" ht="15.75" customHeight="1">
      <c r="S75" s="126" t="s">
        <v>48</v>
      </c>
      <c r="AB75" s="158">
        <v>192.62</v>
      </c>
      <c r="AC75" s="129" t="s">
        <v>102</v>
      </c>
    </row>
    <row r="76" spans="17:32" ht="15.75" customHeight="1">
      <c r="S76" s="126" t="s">
        <v>45</v>
      </c>
      <c r="AB76" s="158">
        <v>83.21</v>
      </c>
    </row>
    <row r="77" spans="17:32" ht="15.75" customHeight="1">
      <c r="AB77" s="158">
        <v>19.52</v>
      </c>
    </row>
    <row r="78" spans="17:32" ht="15.75" customHeight="1">
      <c r="AB78" s="158">
        <v>128.63999999999999</v>
      </c>
    </row>
    <row r="79" spans="17:32" ht="15.75" customHeight="1">
      <c r="AB79" s="158">
        <f>SUM(AB75:AB78)</f>
        <v>423.98999999999995</v>
      </c>
    </row>
  </sheetData>
  <mergeCells count="45">
    <mergeCell ref="A2:C3"/>
    <mergeCell ref="AB2:AB3"/>
    <mergeCell ref="AF2:AF3"/>
    <mergeCell ref="R4:R7"/>
    <mergeCell ref="S4:S7"/>
    <mergeCell ref="R2:S3"/>
    <mergeCell ref="T2:T3"/>
    <mergeCell ref="V2:V3"/>
    <mergeCell ref="AA2:AA3"/>
    <mergeCell ref="K2:K3"/>
    <mergeCell ref="O2:O3"/>
    <mergeCell ref="E2:E3"/>
    <mergeCell ref="J2:J3"/>
    <mergeCell ref="S16:S19"/>
    <mergeCell ref="R20:R25"/>
    <mergeCell ref="S20:S25"/>
    <mergeCell ref="R8:R11"/>
    <mergeCell ref="S8:S11"/>
    <mergeCell ref="R12:R15"/>
    <mergeCell ref="S12:S15"/>
    <mergeCell ref="R16:R19"/>
    <mergeCell ref="S33:S36"/>
    <mergeCell ref="R37:R40"/>
    <mergeCell ref="S37:S40"/>
    <mergeCell ref="R26:R28"/>
    <mergeCell ref="S26:S28"/>
    <mergeCell ref="R29:R32"/>
    <mergeCell ref="S29:S32"/>
    <mergeCell ref="R33:R36"/>
    <mergeCell ref="S49:S52"/>
    <mergeCell ref="R53:R56"/>
    <mergeCell ref="S53:S56"/>
    <mergeCell ref="R41:R44"/>
    <mergeCell ref="S41:S44"/>
    <mergeCell ref="R45:R48"/>
    <mergeCell ref="S45:S48"/>
    <mergeCell ref="R49:R52"/>
    <mergeCell ref="S65:S68"/>
    <mergeCell ref="R69:R72"/>
    <mergeCell ref="S69:S72"/>
    <mergeCell ref="R57:R60"/>
    <mergeCell ref="S57:S60"/>
    <mergeCell ref="R61:R64"/>
    <mergeCell ref="S61:S64"/>
    <mergeCell ref="R65:R6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106</v>
      </c>
      <c r="M1" s="13" t="s">
        <v>85</v>
      </c>
    </row>
    <row r="2" spans="1:13" ht="25.5" customHeight="1">
      <c r="A2" s="272" t="s">
        <v>67</v>
      </c>
      <c r="B2" s="272"/>
      <c r="C2" s="273"/>
      <c r="D2" s="84"/>
      <c r="E2" s="113" t="s">
        <v>81</v>
      </c>
      <c r="F2" s="114" t="s">
        <v>82</v>
      </c>
      <c r="G2" s="113" t="s">
        <v>83</v>
      </c>
      <c r="H2" s="114" t="s">
        <v>97</v>
      </c>
      <c r="I2" s="114" t="s">
        <v>98</v>
      </c>
      <c r="J2" s="114" t="s">
        <v>99</v>
      </c>
      <c r="K2" s="114" t="s">
        <v>100</v>
      </c>
      <c r="L2" s="114" t="s">
        <v>84</v>
      </c>
      <c r="M2" s="115" t="s">
        <v>59</v>
      </c>
    </row>
    <row r="3" spans="1:13" hidden="1">
      <c r="A3" s="5" t="s">
        <v>18</v>
      </c>
      <c r="B3" s="5">
        <v>11</v>
      </c>
      <c r="C3" s="5" t="s">
        <v>67</v>
      </c>
      <c r="D3" s="5" t="s">
        <v>69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67</v>
      </c>
      <c r="D4" s="5" t="s">
        <v>69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108</v>
      </c>
      <c r="C5" s="64"/>
      <c r="D5" s="5" t="s">
        <v>69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69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69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69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69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93</v>
      </c>
    </row>
    <row r="11" spans="1:13" s="29" customFormat="1" ht="19.5" customHeight="1" thickBot="1">
      <c r="A11" s="29">
        <v>14</v>
      </c>
      <c r="B11" s="29" t="s">
        <v>80</v>
      </c>
      <c r="M11" s="117" t="s">
        <v>85</v>
      </c>
    </row>
    <row r="12" spans="1:13" ht="25.5" customHeight="1">
      <c r="A12" s="271" t="s">
        <v>67</v>
      </c>
      <c r="B12" s="272"/>
      <c r="C12" s="273"/>
      <c r="D12" s="84"/>
      <c r="E12" s="113" t="s">
        <v>81</v>
      </c>
      <c r="F12" s="53" t="s">
        <v>82</v>
      </c>
      <c r="G12" s="118" t="s">
        <v>83</v>
      </c>
      <c r="H12" s="53" t="s">
        <v>97</v>
      </c>
      <c r="I12" s="53" t="s">
        <v>98</v>
      </c>
      <c r="J12" s="53" t="s">
        <v>99</v>
      </c>
      <c r="K12" s="53" t="s">
        <v>100</v>
      </c>
      <c r="L12" s="53" t="s">
        <v>84</v>
      </c>
      <c r="M12" s="63" t="s">
        <v>59</v>
      </c>
    </row>
    <row r="13" spans="1:13" hidden="1">
      <c r="A13" s="253" t="s">
        <v>18</v>
      </c>
      <c r="B13" s="253">
        <v>11</v>
      </c>
      <c r="C13" s="253" t="s">
        <v>67</v>
      </c>
      <c r="D13" s="5" t="s">
        <v>69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253"/>
      <c r="B14" s="253"/>
      <c r="C14" s="253"/>
      <c r="D14" s="5" t="s">
        <v>70</v>
      </c>
      <c r="E14" s="3">
        <f t="shared" ref="E14:E36" si="7">SUM(F14:M14)</f>
        <v>0</v>
      </c>
    </row>
    <row r="15" spans="1:13" hidden="1">
      <c r="A15" s="253"/>
      <c r="B15" s="253"/>
      <c r="C15" s="253"/>
      <c r="D15" s="5" t="s">
        <v>71</v>
      </c>
      <c r="E15" s="3">
        <f t="shared" si="7"/>
        <v>0</v>
      </c>
    </row>
    <row r="16" spans="1:13" hidden="1">
      <c r="A16" s="253"/>
      <c r="B16" s="253"/>
      <c r="C16" s="253"/>
      <c r="D16" s="5" t="s">
        <v>72</v>
      </c>
      <c r="E16" s="3">
        <f t="shared" si="7"/>
        <v>0</v>
      </c>
    </row>
    <row r="17" spans="1:13" hidden="1">
      <c r="A17" s="253"/>
      <c r="B17" s="253">
        <v>12</v>
      </c>
      <c r="C17" s="253"/>
      <c r="D17" s="5" t="s">
        <v>69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253"/>
      <c r="B18" s="253"/>
      <c r="C18" s="253"/>
      <c r="D18" s="5" t="s">
        <v>70</v>
      </c>
      <c r="E18" s="3">
        <f t="shared" si="7"/>
        <v>0</v>
      </c>
    </row>
    <row r="19" spans="1:13" hidden="1">
      <c r="A19" s="253"/>
      <c r="B19" s="253"/>
      <c r="C19" s="253"/>
      <c r="D19" s="5" t="s">
        <v>71</v>
      </c>
      <c r="E19" s="3">
        <f t="shared" si="7"/>
        <v>0</v>
      </c>
    </row>
    <row r="20" spans="1:13" hidden="1">
      <c r="A20" s="253"/>
      <c r="B20" s="253"/>
      <c r="C20" s="253"/>
      <c r="D20" s="5" t="s">
        <v>72</v>
      </c>
      <c r="E20" s="3">
        <f t="shared" si="7"/>
        <v>0</v>
      </c>
    </row>
    <row r="21" spans="1:13">
      <c r="A21" s="253" t="s">
        <v>18</v>
      </c>
      <c r="B21" s="253">
        <v>13</v>
      </c>
      <c r="C21" s="253" t="s">
        <v>67</v>
      </c>
      <c r="D21" s="5" t="s">
        <v>69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253"/>
      <c r="B22" s="253"/>
      <c r="C22" s="253"/>
      <c r="D22" s="5" t="s">
        <v>70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253"/>
      <c r="B23" s="253"/>
      <c r="C23" s="253"/>
      <c r="D23" s="5" t="s">
        <v>71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253"/>
      <c r="B24" s="253"/>
      <c r="C24" s="253"/>
      <c r="D24" s="5" t="s">
        <v>72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93"/>
      <c r="B25" s="293">
        <v>14</v>
      </c>
      <c r="C25" s="293"/>
      <c r="D25" s="60" t="s">
        <v>69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253"/>
      <c r="B26" s="253"/>
      <c r="C26" s="253"/>
      <c r="D26" s="5" t="s">
        <v>70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253"/>
      <c r="B27" s="253"/>
      <c r="C27" s="253"/>
      <c r="D27" s="5" t="s">
        <v>71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92"/>
      <c r="B28" s="292"/>
      <c r="C28" s="292"/>
      <c r="D28" s="61" t="s">
        <v>72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93"/>
      <c r="B29" s="293">
        <v>15</v>
      </c>
      <c r="C29" s="293"/>
      <c r="D29" s="60" t="s">
        <v>69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253"/>
      <c r="B30" s="253"/>
      <c r="C30" s="253"/>
      <c r="D30" s="5" t="s">
        <v>70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253"/>
      <c r="B31" s="253"/>
      <c r="C31" s="253"/>
      <c r="D31" s="5" t="s">
        <v>71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92"/>
      <c r="B32" s="292"/>
      <c r="C32" s="292"/>
      <c r="D32" s="61" t="s">
        <v>72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93"/>
      <c r="B33" s="293">
        <v>16</v>
      </c>
      <c r="C33" s="293"/>
      <c r="D33" s="60" t="s">
        <v>69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253"/>
      <c r="B34" s="253"/>
      <c r="C34" s="253"/>
      <c r="D34" s="5" t="s">
        <v>70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253"/>
      <c r="B35" s="253"/>
      <c r="C35" s="253"/>
      <c r="D35" s="5" t="s">
        <v>71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92"/>
      <c r="B36" s="292"/>
      <c r="C36" s="292"/>
      <c r="D36" s="61" t="s">
        <v>72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253"/>
      <c r="B37" s="253">
        <v>17</v>
      </c>
      <c r="C37" s="253"/>
      <c r="D37" s="5" t="s">
        <v>69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253"/>
      <c r="B38" s="253"/>
      <c r="C38" s="253"/>
      <c r="D38" s="5" t="s">
        <v>70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253"/>
      <c r="B39" s="253"/>
      <c r="C39" s="253"/>
      <c r="D39" s="5" t="s">
        <v>71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260"/>
      <c r="B40" s="260"/>
      <c r="C40" s="260"/>
      <c r="D40" s="7" t="s">
        <v>72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93</v>
      </c>
    </row>
    <row r="42" spans="1:13" ht="16.5" customHeight="1"/>
    <row r="43" spans="1:13" ht="16.5" customHeight="1"/>
    <row r="44" spans="1:13" ht="16.5" customHeight="1"/>
  </sheetData>
  <mergeCells count="23">
    <mergeCell ref="C13:C16"/>
    <mergeCell ref="A17:A20"/>
    <mergeCell ref="B17:B20"/>
    <mergeCell ref="A29:A32"/>
    <mergeCell ref="B29:B32"/>
    <mergeCell ref="C29:C32"/>
    <mergeCell ref="C21:C24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A33:A36"/>
    <mergeCell ref="B33:B36"/>
    <mergeCell ref="C33:C36"/>
    <mergeCell ref="A25:A28"/>
    <mergeCell ref="B25:B28"/>
    <mergeCell ref="C25:C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110</v>
      </c>
      <c r="C1" s="166" t="s">
        <v>111</v>
      </c>
      <c r="D1" s="166" t="s">
        <v>16</v>
      </c>
      <c r="E1" s="166" t="s">
        <v>112</v>
      </c>
      <c r="F1" s="166" t="s">
        <v>69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99919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100116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100232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100462</v>
      </c>
    </row>
    <row r="6" spans="1:6" ht="20.100000000000001" customHeight="1">
      <c r="A6" s="168">
        <v>16</v>
      </c>
      <c r="B6" s="169">
        <v>68633</v>
      </c>
      <c r="C6" s="169">
        <v>15601</v>
      </c>
      <c r="D6" s="169">
        <v>10369</v>
      </c>
      <c r="E6" s="169">
        <v>6469</v>
      </c>
      <c r="F6" s="169">
        <f t="shared" ref="F6:F45" si="0">SUM(B6:E6)</f>
        <v>101072</v>
      </c>
    </row>
    <row r="7" spans="1:6" ht="20.100000000000001" customHeight="1">
      <c r="A7" s="168">
        <v>15</v>
      </c>
      <c r="B7" s="169">
        <v>68363</v>
      </c>
      <c r="C7" s="169">
        <v>15731</v>
      </c>
      <c r="D7" s="169">
        <v>10440</v>
      </c>
      <c r="E7" s="169">
        <v>6423</v>
      </c>
      <c r="F7" s="169">
        <f t="shared" si="0"/>
        <v>100957</v>
      </c>
    </row>
    <row r="8" spans="1:6" ht="20.100000000000001" customHeight="1">
      <c r="A8" s="168">
        <v>14</v>
      </c>
      <c r="B8" s="169">
        <v>67852</v>
      </c>
      <c r="C8" s="169">
        <v>15794</v>
      </c>
      <c r="D8" s="169">
        <v>10501</v>
      </c>
      <c r="E8" s="169">
        <v>6492</v>
      </c>
      <c r="F8" s="169">
        <f t="shared" si="0"/>
        <v>100639</v>
      </c>
    </row>
    <row r="9" spans="1:6" ht="20.100000000000001" customHeight="1">
      <c r="A9" s="168">
        <v>13</v>
      </c>
      <c r="B9" s="169">
        <v>67542</v>
      </c>
      <c r="C9" s="169">
        <v>15893</v>
      </c>
      <c r="D9" s="169">
        <v>10605</v>
      </c>
      <c r="E9" s="169">
        <v>6509</v>
      </c>
      <c r="F9" s="169">
        <f t="shared" si="0"/>
        <v>100549</v>
      </c>
    </row>
    <row r="10" spans="1:6" ht="20.100000000000001" customHeight="1">
      <c r="A10" s="168">
        <v>12</v>
      </c>
      <c r="B10" s="169">
        <v>66875</v>
      </c>
      <c r="C10" s="169">
        <v>15962</v>
      </c>
      <c r="D10" s="169">
        <v>10675</v>
      </c>
      <c r="E10" s="169">
        <v>6504</v>
      </c>
      <c r="F10" s="169">
        <f t="shared" si="0"/>
        <v>100016</v>
      </c>
    </row>
    <row r="11" spans="1:6" ht="20.100000000000001" customHeight="1">
      <c r="A11" s="168">
        <v>11</v>
      </c>
      <c r="B11" s="169">
        <v>66432</v>
      </c>
      <c r="C11" s="169">
        <v>15947</v>
      </c>
      <c r="D11" s="169">
        <v>10794</v>
      </c>
      <c r="E11" s="169">
        <v>6583</v>
      </c>
      <c r="F11" s="169">
        <f t="shared" si="0"/>
        <v>99756</v>
      </c>
    </row>
    <row r="12" spans="1:6" ht="20.100000000000001" customHeight="1">
      <c r="A12" s="168">
        <v>10</v>
      </c>
      <c r="B12" s="169">
        <v>65922</v>
      </c>
      <c r="C12" s="169">
        <v>15995</v>
      </c>
      <c r="D12" s="169">
        <v>10833</v>
      </c>
      <c r="E12" s="169">
        <v>6623</v>
      </c>
      <c r="F12" s="169">
        <f t="shared" si="0"/>
        <v>99373</v>
      </c>
    </row>
    <row r="13" spans="1:6" ht="20.100000000000001" customHeight="1">
      <c r="A13" s="168">
        <v>9</v>
      </c>
      <c r="B13" s="169">
        <v>65350</v>
      </c>
      <c r="C13" s="169">
        <v>16078</v>
      </c>
      <c r="D13" s="169">
        <v>10892</v>
      </c>
      <c r="E13" s="169">
        <v>6615</v>
      </c>
      <c r="F13" s="169">
        <f t="shared" si="0"/>
        <v>98935</v>
      </c>
    </row>
    <row r="14" spans="1:6" ht="20.100000000000001" customHeight="1">
      <c r="A14" s="168">
        <v>8</v>
      </c>
      <c r="B14" s="169">
        <v>64831</v>
      </c>
      <c r="C14" s="169">
        <v>16091</v>
      </c>
      <c r="D14" s="169">
        <v>10923</v>
      </c>
      <c r="E14" s="169">
        <v>6485</v>
      </c>
      <c r="F14" s="169">
        <f t="shared" si="0"/>
        <v>98330</v>
      </c>
    </row>
    <row r="15" spans="1:6" ht="20.100000000000001" customHeight="1">
      <c r="A15" s="168">
        <v>7</v>
      </c>
      <c r="B15" s="169">
        <v>64206</v>
      </c>
      <c r="C15" s="169">
        <v>16178</v>
      </c>
      <c r="D15" s="169">
        <v>10956</v>
      </c>
      <c r="E15" s="169">
        <v>6473</v>
      </c>
      <c r="F15" s="169">
        <f t="shared" si="0"/>
        <v>97813</v>
      </c>
    </row>
    <row r="16" spans="1:6" ht="20.100000000000001" customHeight="1">
      <c r="A16" s="168">
        <v>6</v>
      </c>
      <c r="B16" s="169">
        <v>63678</v>
      </c>
      <c r="C16" s="169">
        <v>16290</v>
      </c>
      <c r="D16" s="169">
        <v>10989</v>
      </c>
      <c r="E16" s="169">
        <v>6511</v>
      </c>
      <c r="F16" s="169">
        <f t="shared" si="0"/>
        <v>97468</v>
      </c>
    </row>
    <row r="17" spans="1:6" ht="20.100000000000001" customHeight="1">
      <c r="A17" s="168">
        <v>5</v>
      </c>
      <c r="B17" s="169">
        <v>63301</v>
      </c>
      <c r="C17" s="169">
        <v>16239</v>
      </c>
      <c r="D17" s="169">
        <v>11080</v>
      </c>
      <c r="E17" s="169">
        <v>6379</v>
      </c>
      <c r="F17" s="169">
        <f t="shared" si="0"/>
        <v>96999</v>
      </c>
    </row>
    <row r="18" spans="1:6" ht="20.100000000000001" customHeight="1">
      <c r="A18" s="168">
        <v>4</v>
      </c>
      <c r="B18" s="169">
        <v>62761</v>
      </c>
      <c r="C18" s="169">
        <v>16248</v>
      </c>
      <c r="D18" s="169">
        <v>11079</v>
      </c>
      <c r="E18" s="169">
        <v>6281</v>
      </c>
      <c r="F18" s="169">
        <f t="shared" si="0"/>
        <v>96369</v>
      </c>
    </row>
    <row r="19" spans="1:6" ht="20.100000000000001" customHeight="1">
      <c r="A19" s="168">
        <v>3</v>
      </c>
      <c r="B19" s="169">
        <v>62577</v>
      </c>
      <c r="C19" s="169">
        <v>16328</v>
      </c>
      <c r="D19" s="169">
        <v>11138</v>
      </c>
      <c r="E19" s="169">
        <v>6244</v>
      </c>
      <c r="F19" s="169">
        <f t="shared" si="0"/>
        <v>96287</v>
      </c>
    </row>
    <row r="20" spans="1:6" ht="20.100000000000001" customHeight="1">
      <c r="A20" s="168">
        <v>2</v>
      </c>
      <c r="B20" s="169">
        <v>62003</v>
      </c>
      <c r="C20" s="169">
        <v>16301</v>
      </c>
      <c r="D20" s="169">
        <v>11108</v>
      </c>
      <c r="E20" s="169">
        <v>6213</v>
      </c>
      <c r="F20" s="169">
        <f t="shared" si="0"/>
        <v>95625</v>
      </c>
    </row>
    <row r="21" spans="1:6" ht="20.100000000000001" customHeight="1">
      <c r="A21" s="168">
        <v>1</v>
      </c>
      <c r="B21" s="169">
        <v>61448</v>
      </c>
      <c r="C21" s="169">
        <v>16272</v>
      </c>
      <c r="D21" s="169">
        <v>11261</v>
      </c>
      <c r="E21" s="169">
        <v>6219</v>
      </c>
      <c r="F21" s="169">
        <f t="shared" si="0"/>
        <v>95200</v>
      </c>
    </row>
    <row r="22" spans="1:6" ht="20.100000000000001" customHeight="1">
      <c r="A22" s="170">
        <v>63</v>
      </c>
      <c r="B22" s="169">
        <v>61061</v>
      </c>
      <c r="C22" s="169">
        <v>16386</v>
      </c>
      <c r="D22" s="169">
        <v>11380</v>
      </c>
      <c r="E22" s="169">
        <v>6159</v>
      </c>
      <c r="F22" s="169">
        <f t="shared" si="0"/>
        <v>94986</v>
      </c>
    </row>
    <row r="23" spans="1:6" ht="20.100000000000001" customHeight="1">
      <c r="A23" s="170">
        <v>62</v>
      </c>
      <c r="B23" s="169">
        <v>60791</v>
      </c>
      <c r="C23" s="169">
        <v>16341</v>
      </c>
      <c r="D23" s="169">
        <v>11557</v>
      </c>
      <c r="E23" s="169">
        <v>6127</v>
      </c>
      <c r="F23" s="169">
        <f t="shared" si="0"/>
        <v>94816</v>
      </c>
    </row>
    <row r="24" spans="1:6" ht="20.100000000000001" customHeight="1">
      <c r="A24" s="170">
        <v>61</v>
      </c>
      <c r="B24" s="169">
        <v>60431</v>
      </c>
      <c r="C24" s="169">
        <v>16331</v>
      </c>
      <c r="D24" s="169">
        <v>11548</v>
      </c>
      <c r="E24" s="169">
        <v>6063</v>
      </c>
      <c r="F24" s="169">
        <f t="shared" si="0"/>
        <v>94373</v>
      </c>
    </row>
    <row r="25" spans="1:6" ht="20.100000000000001" customHeight="1">
      <c r="A25" s="170">
        <v>60</v>
      </c>
      <c r="B25" s="169">
        <v>59974</v>
      </c>
      <c r="C25" s="169">
        <v>16363</v>
      </c>
      <c r="D25" s="169">
        <v>11580</v>
      </c>
      <c r="E25" s="169">
        <v>5978</v>
      </c>
      <c r="F25" s="169">
        <f t="shared" si="0"/>
        <v>93895</v>
      </c>
    </row>
    <row r="26" spans="1:6" ht="20.100000000000001" customHeight="1">
      <c r="A26" s="170">
        <v>59</v>
      </c>
      <c r="B26" s="169">
        <v>59286</v>
      </c>
      <c r="C26" s="169">
        <v>16336</v>
      </c>
      <c r="D26" s="169">
        <v>11562</v>
      </c>
      <c r="E26" s="169">
        <v>5943</v>
      </c>
      <c r="F26" s="169">
        <f t="shared" si="0"/>
        <v>93127</v>
      </c>
    </row>
    <row r="27" spans="1:6" ht="20.100000000000001" customHeight="1">
      <c r="A27" s="170">
        <v>58</v>
      </c>
      <c r="B27" s="169">
        <v>58822</v>
      </c>
      <c r="C27" s="169">
        <v>16245</v>
      </c>
      <c r="D27" s="169">
        <v>11635</v>
      </c>
      <c r="E27" s="169">
        <v>5925</v>
      </c>
      <c r="F27" s="169">
        <f t="shared" si="0"/>
        <v>92627</v>
      </c>
    </row>
    <row r="28" spans="1:6" ht="20.100000000000001" customHeight="1">
      <c r="A28" s="170">
        <v>57</v>
      </c>
      <c r="B28" s="169">
        <v>58314</v>
      </c>
      <c r="C28" s="169">
        <v>16170</v>
      </c>
      <c r="D28" s="169">
        <v>11639</v>
      </c>
      <c r="E28" s="169">
        <v>5910</v>
      </c>
      <c r="F28" s="169">
        <f t="shared" si="0"/>
        <v>92033</v>
      </c>
    </row>
    <row r="29" spans="1:6" ht="20.100000000000001" customHeight="1">
      <c r="A29" s="170">
        <v>56</v>
      </c>
      <c r="B29" s="169">
        <v>57914</v>
      </c>
      <c r="C29" s="169">
        <v>16220</v>
      </c>
      <c r="D29" s="169">
        <v>11695</v>
      </c>
      <c r="E29" s="169">
        <v>5976</v>
      </c>
      <c r="F29" s="169">
        <f t="shared" si="0"/>
        <v>91805</v>
      </c>
    </row>
    <row r="30" spans="1:6" ht="20.100000000000001" customHeight="1">
      <c r="A30" s="170">
        <v>55</v>
      </c>
      <c r="B30" s="169">
        <v>57361</v>
      </c>
      <c r="C30" s="169">
        <v>16208</v>
      </c>
      <c r="D30" s="169">
        <v>11725</v>
      </c>
      <c r="E30" s="169">
        <v>5991</v>
      </c>
      <c r="F30" s="169">
        <f t="shared" si="0"/>
        <v>91285</v>
      </c>
    </row>
    <row r="31" spans="1:6" ht="20.100000000000001" customHeight="1">
      <c r="A31" s="170">
        <v>54</v>
      </c>
      <c r="B31" s="169">
        <v>57339</v>
      </c>
      <c r="C31" s="169">
        <v>16209</v>
      </c>
      <c r="D31" s="169">
        <v>11764</v>
      </c>
      <c r="E31" s="169">
        <v>6023</v>
      </c>
      <c r="F31" s="169">
        <f t="shared" si="0"/>
        <v>91335</v>
      </c>
    </row>
    <row r="32" spans="1:6" ht="20.100000000000001" customHeight="1">
      <c r="A32" s="170">
        <v>53</v>
      </c>
      <c r="B32" s="169">
        <v>57121</v>
      </c>
      <c r="C32" s="169">
        <v>16135</v>
      </c>
      <c r="D32" s="169">
        <v>11888</v>
      </c>
      <c r="E32" s="169">
        <v>6018</v>
      </c>
      <c r="F32" s="169">
        <f t="shared" si="0"/>
        <v>91162</v>
      </c>
    </row>
    <row r="33" spans="1:6" ht="20.100000000000001" customHeight="1">
      <c r="A33" s="170">
        <v>52</v>
      </c>
      <c r="B33" s="169">
        <v>57010</v>
      </c>
      <c r="C33" s="169">
        <v>16009</v>
      </c>
      <c r="D33" s="169">
        <v>11898</v>
      </c>
      <c r="E33" s="169">
        <v>5994</v>
      </c>
      <c r="F33" s="169">
        <f t="shared" si="0"/>
        <v>90911</v>
      </c>
    </row>
    <row r="34" spans="1:6" ht="20.100000000000001" customHeight="1">
      <c r="A34" s="170">
        <v>51</v>
      </c>
      <c r="B34" s="169">
        <v>56480</v>
      </c>
      <c r="C34" s="169">
        <v>15925</v>
      </c>
      <c r="D34" s="169">
        <v>11926</v>
      </c>
      <c r="E34" s="169">
        <v>6023</v>
      </c>
      <c r="F34" s="169">
        <f t="shared" si="0"/>
        <v>90354</v>
      </c>
    </row>
    <row r="35" spans="1:6" ht="20.100000000000001" customHeight="1">
      <c r="A35" s="170">
        <v>50</v>
      </c>
      <c r="B35" s="169">
        <v>56143</v>
      </c>
      <c r="C35" s="169">
        <v>15794</v>
      </c>
      <c r="D35" s="169">
        <v>12013</v>
      </c>
      <c r="E35" s="169">
        <v>6031</v>
      </c>
      <c r="F35" s="169">
        <f t="shared" si="0"/>
        <v>89981</v>
      </c>
    </row>
    <row r="36" spans="1:6" ht="20.100000000000001" customHeight="1">
      <c r="A36" s="170">
        <v>49</v>
      </c>
      <c r="B36" s="169">
        <v>56456</v>
      </c>
      <c r="C36" s="169">
        <v>15546</v>
      </c>
      <c r="D36" s="169">
        <v>12025</v>
      </c>
      <c r="E36" s="169">
        <v>6142</v>
      </c>
      <c r="F36" s="169">
        <f t="shared" si="0"/>
        <v>90169</v>
      </c>
    </row>
    <row r="37" spans="1:6" ht="20.100000000000001" customHeight="1">
      <c r="A37" s="170">
        <v>48</v>
      </c>
      <c r="B37" s="169">
        <v>56037</v>
      </c>
      <c r="C37" s="169">
        <v>15444</v>
      </c>
      <c r="D37" s="169">
        <v>12017</v>
      </c>
      <c r="E37" s="169">
        <v>6200</v>
      </c>
      <c r="F37" s="169">
        <f t="shared" si="0"/>
        <v>89698</v>
      </c>
    </row>
    <row r="38" spans="1:6" ht="20.100000000000001" customHeight="1">
      <c r="A38" s="170">
        <v>47</v>
      </c>
      <c r="B38" s="169">
        <v>55565</v>
      </c>
      <c r="C38" s="169">
        <v>15238</v>
      </c>
      <c r="D38" s="169">
        <v>12131</v>
      </c>
      <c r="E38" s="169">
        <v>6181</v>
      </c>
      <c r="F38" s="169">
        <f t="shared" si="0"/>
        <v>89115</v>
      </c>
    </row>
    <row r="39" spans="1:6" ht="20.100000000000001" customHeight="1">
      <c r="A39" s="170">
        <v>46</v>
      </c>
      <c r="B39" s="169">
        <v>55249</v>
      </c>
      <c r="C39" s="169">
        <v>15166</v>
      </c>
      <c r="D39" s="169">
        <v>12228</v>
      </c>
      <c r="E39" s="169">
        <v>6204</v>
      </c>
      <c r="F39" s="169">
        <f t="shared" si="0"/>
        <v>88847</v>
      </c>
    </row>
    <row r="40" spans="1:6" ht="20.100000000000001" customHeight="1">
      <c r="A40" s="170">
        <v>45</v>
      </c>
      <c r="B40" s="169">
        <v>55214</v>
      </c>
      <c r="C40" s="169">
        <v>15227</v>
      </c>
      <c r="D40" s="169">
        <v>12382</v>
      </c>
      <c r="E40" s="169">
        <v>6206</v>
      </c>
      <c r="F40" s="169">
        <f t="shared" si="0"/>
        <v>89029</v>
      </c>
    </row>
    <row r="41" spans="1:6" ht="20.100000000000001" customHeight="1">
      <c r="A41" s="170">
        <v>44</v>
      </c>
      <c r="B41" s="169">
        <v>55060</v>
      </c>
      <c r="C41" s="169">
        <v>15372</v>
      </c>
      <c r="D41" s="169">
        <v>12264</v>
      </c>
      <c r="E41" s="169">
        <v>6121</v>
      </c>
      <c r="F41" s="169">
        <f t="shared" si="0"/>
        <v>88817</v>
      </c>
    </row>
    <row r="42" spans="1:6" ht="20.100000000000001" customHeight="1">
      <c r="A42" s="170">
        <v>43</v>
      </c>
      <c r="B42" s="169">
        <v>55420</v>
      </c>
      <c r="C42" s="169">
        <v>15360</v>
      </c>
      <c r="D42" s="169">
        <v>12502</v>
      </c>
      <c r="E42" s="169">
        <v>6170</v>
      </c>
      <c r="F42" s="169">
        <f t="shared" si="0"/>
        <v>89452</v>
      </c>
    </row>
    <row r="43" spans="1:6" ht="20.100000000000001" customHeight="1">
      <c r="A43" s="170">
        <v>42</v>
      </c>
      <c r="B43" s="169">
        <v>55474</v>
      </c>
      <c r="C43" s="169">
        <v>15429</v>
      </c>
      <c r="D43" s="169">
        <v>12766</v>
      </c>
      <c r="E43" s="169">
        <v>6203</v>
      </c>
      <c r="F43" s="169">
        <f t="shared" si="0"/>
        <v>89872</v>
      </c>
    </row>
    <row r="44" spans="1:6" ht="20.100000000000001" customHeight="1">
      <c r="A44" s="170">
        <v>41</v>
      </c>
      <c r="B44" s="169">
        <v>55348</v>
      </c>
      <c r="C44" s="169">
        <v>15186</v>
      </c>
      <c r="D44" s="169">
        <v>13072</v>
      </c>
      <c r="E44" s="169">
        <v>6290</v>
      </c>
      <c r="F44" s="169">
        <f t="shared" si="0"/>
        <v>89896</v>
      </c>
    </row>
    <row r="45" spans="1:6" ht="20.100000000000001" customHeight="1">
      <c r="A45" s="170">
        <v>40</v>
      </c>
      <c r="B45" s="169">
        <v>55149</v>
      </c>
      <c r="C45" s="169">
        <v>15409</v>
      </c>
      <c r="D45" s="169">
        <v>13354</v>
      </c>
      <c r="E45" s="169">
        <v>6386</v>
      </c>
      <c r="F45" s="169">
        <f t="shared" si="0"/>
        <v>90298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明朝,標準"&amp;12毎月人口異動調査による旧市町村別人口（各年10月1日現在）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110</v>
      </c>
      <c r="C1" s="166" t="s">
        <v>111</v>
      </c>
      <c r="D1" s="166" t="s">
        <v>16</v>
      </c>
      <c r="E1" s="166" t="s">
        <v>112</v>
      </c>
      <c r="F1" s="166" t="s">
        <v>54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36591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36052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35760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35362</v>
      </c>
    </row>
    <row r="6" spans="1:6" ht="20.100000000000001" customHeight="1">
      <c r="A6" s="168">
        <v>16</v>
      </c>
      <c r="B6" s="169">
        <v>24892</v>
      </c>
      <c r="C6" s="169">
        <v>5384</v>
      </c>
      <c r="D6" s="169">
        <v>3440</v>
      </c>
      <c r="E6" s="169">
        <v>2108</v>
      </c>
      <c r="F6" s="169">
        <f t="shared" ref="F6:F45" si="0">SUM(B6:E6)</f>
        <v>35824</v>
      </c>
    </row>
    <row r="7" spans="1:6" ht="20.100000000000001" customHeight="1">
      <c r="A7" s="168">
        <v>15</v>
      </c>
      <c r="B7" s="169">
        <v>24600</v>
      </c>
      <c r="C7" s="169">
        <v>5379</v>
      </c>
      <c r="D7" s="169">
        <v>3424</v>
      </c>
      <c r="E7" s="169">
        <v>2068</v>
      </c>
      <c r="F7" s="169">
        <f t="shared" si="0"/>
        <v>35471</v>
      </c>
    </row>
    <row r="8" spans="1:6" ht="20.100000000000001" customHeight="1">
      <c r="A8" s="168">
        <v>14</v>
      </c>
      <c r="B8" s="169">
        <v>24140</v>
      </c>
      <c r="C8" s="169">
        <v>5331</v>
      </c>
      <c r="D8" s="169">
        <v>3360</v>
      </c>
      <c r="E8" s="169">
        <v>2074</v>
      </c>
      <c r="F8" s="169">
        <f t="shared" si="0"/>
        <v>34905</v>
      </c>
    </row>
    <row r="9" spans="1:6" ht="20.100000000000001" customHeight="1">
      <c r="A9" s="168">
        <v>13</v>
      </c>
      <c r="B9" s="169">
        <v>23760</v>
      </c>
      <c r="C9" s="169">
        <v>5310</v>
      </c>
      <c r="D9" s="169">
        <v>3364</v>
      </c>
      <c r="E9" s="169">
        <v>2059</v>
      </c>
      <c r="F9" s="169">
        <f t="shared" si="0"/>
        <v>34493</v>
      </c>
    </row>
    <row r="10" spans="1:6" ht="20.100000000000001" customHeight="1">
      <c r="A10" s="168">
        <v>12</v>
      </c>
      <c r="B10" s="169">
        <v>23197</v>
      </c>
      <c r="C10" s="169">
        <v>5262</v>
      </c>
      <c r="D10" s="169">
        <v>3342</v>
      </c>
      <c r="E10" s="169">
        <v>2035</v>
      </c>
      <c r="F10" s="169">
        <f t="shared" si="0"/>
        <v>33836</v>
      </c>
    </row>
    <row r="11" spans="1:6" ht="20.100000000000001" customHeight="1">
      <c r="A11" s="168">
        <v>11</v>
      </c>
      <c r="B11" s="169">
        <v>23377</v>
      </c>
      <c r="C11" s="169">
        <v>5177</v>
      </c>
      <c r="D11" s="169">
        <v>3315</v>
      </c>
      <c r="E11" s="169">
        <v>2068</v>
      </c>
      <c r="F11" s="169">
        <f t="shared" si="0"/>
        <v>33937</v>
      </c>
    </row>
    <row r="12" spans="1:6" ht="20.100000000000001" customHeight="1">
      <c r="A12" s="168">
        <v>10</v>
      </c>
      <c r="B12" s="169">
        <v>22869</v>
      </c>
      <c r="C12" s="169">
        <v>5126</v>
      </c>
      <c r="D12" s="169">
        <v>3302</v>
      </c>
      <c r="E12" s="169">
        <v>2047</v>
      </c>
      <c r="F12" s="169">
        <f t="shared" si="0"/>
        <v>33344</v>
      </c>
    </row>
    <row r="13" spans="1:6" ht="20.100000000000001" customHeight="1">
      <c r="A13" s="168">
        <v>9</v>
      </c>
      <c r="B13" s="169">
        <v>22316</v>
      </c>
      <c r="C13" s="169">
        <v>5136</v>
      </c>
      <c r="D13" s="169">
        <v>3293</v>
      </c>
      <c r="E13" s="169">
        <v>2011</v>
      </c>
      <c r="F13" s="169">
        <f t="shared" si="0"/>
        <v>32756</v>
      </c>
    </row>
    <row r="14" spans="1:6" ht="20.100000000000001" customHeight="1">
      <c r="A14" s="168">
        <v>8</v>
      </c>
      <c r="B14" s="169">
        <v>21776</v>
      </c>
      <c r="C14" s="169">
        <v>5087</v>
      </c>
      <c r="D14" s="169">
        <v>3241</v>
      </c>
      <c r="E14" s="169">
        <v>1946</v>
      </c>
      <c r="F14" s="169">
        <f t="shared" si="0"/>
        <v>32050</v>
      </c>
    </row>
    <row r="15" spans="1:6" ht="20.100000000000001" customHeight="1">
      <c r="A15" s="168">
        <v>7</v>
      </c>
      <c r="B15" s="169">
        <v>21268</v>
      </c>
      <c r="C15" s="169">
        <v>5059</v>
      </c>
      <c r="D15" s="169">
        <v>3211</v>
      </c>
      <c r="E15" s="169">
        <v>1945</v>
      </c>
      <c r="F15" s="169">
        <f t="shared" si="0"/>
        <v>31483</v>
      </c>
    </row>
    <row r="16" spans="1:6" ht="20.100000000000001" customHeight="1">
      <c r="A16" s="168">
        <v>6</v>
      </c>
      <c r="B16" s="169">
        <v>20634</v>
      </c>
      <c r="C16" s="169">
        <v>5097</v>
      </c>
      <c r="D16" s="169">
        <v>3217</v>
      </c>
      <c r="E16" s="169">
        <v>1922</v>
      </c>
      <c r="F16" s="169">
        <f t="shared" si="0"/>
        <v>30870</v>
      </c>
    </row>
    <row r="17" spans="1:6" ht="20.100000000000001" customHeight="1">
      <c r="A17" s="168">
        <v>5</v>
      </c>
      <c r="B17" s="169">
        <v>20282</v>
      </c>
      <c r="C17" s="169">
        <v>5032</v>
      </c>
      <c r="D17" s="169">
        <v>3195</v>
      </c>
      <c r="E17" s="169">
        <v>1842</v>
      </c>
      <c r="F17" s="169">
        <f t="shared" si="0"/>
        <v>30351</v>
      </c>
    </row>
    <row r="18" spans="1:6" ht="20.100000000000001" customHeight="1">
      <c r="A18" s="168">
        <v>4</v>
      </c>
      <c r="B18" s="169">
        <v>19894</v>
      </c>
      <c r="C18" s="169">
        <v>4949</v>
      </c>
      <c r="D18" s="169">
        <v>3166</v>
      </c>
      <c r="E18" s="169">
        <v>1806</v>
      </c>
      <c r="F18" s="169">
        <f t="shared" si="0"/>
        <v>29815</v>
      </c>
    </row>
    <row r="19" spans="1:6" ht="20.100000000000001" customHeight="1">
      <c r="A19" s="168">
        <v>3</v>
      </c>
      <c r="B19" s="169">
        <v>19591</v>
      </c>
      <c r="C19" s="169">
        <v>4907</v>
      </c>
      <c r="D19" s="169">
        <v>3146</v>
      </c>
      <c r="E19" s="169">
        <v>1767</v>
      </c>
      <c r="F19" s="169">
        <f t="shared" si="0"/>
        <v>29411</v>
      </c>
    </row>
    <row r="20" spans="1:6" ht="20.100000000000001" customHeight="1">
      <c r="A20" s="168">
        <v>2</v>
      </c>
      <c r="B20" s="169">
        <v>19068</v>
      </c>
      <c r="C20" s="169">
        <v>4846</v>
      </c>
      <c r="D20" s="169">
        <v>3115</v>
      </c>
      <c r="E20" s="169">
        <v>1730</v>
      </c>
      <c r="F20" s="169">
        <f t="shared" si="0"/>
        <v>28759</v>
      </c>
    </row>
    <row r="21" spans="1:6" ht="20.100000000000001" customHeight="1">
      <c r="A21" s="168">
        <v>1</v>
      </c>
      <c r="B21" s="169">
        <v>18529</v>
      </c>
      <c r="C21" s="169">
        <v>4750</v>
      </c>
      <c r="D21" s="169">
        <v>3140</v>
      </c>
      <c r="E21" s="169">
        <v>1719</v>
      </c>
      <c r="F21" s="169">
        <f t="shared" si="0"/>
        <v>28138</v>
      </c>
    </row>
    <row r="22" spans="1:6" ht="20.100000000000001" customHeight="1">
      <c r="A22" s="170">
        <v>63</v>
      </c>
      <c r="B22" s="169">
        <v>18227</v>
      </c>
      <c r="C22" s="169">
        <v>4738</v>
      </c>
      <c r="D22" s="169">
        <v>3132</v>
      </c>
      <c r="E22" s="169">
        <v>1702</v>
      </c>
      <c r="F22" s="169">
        <f t="shared" si="0"/>
        <v>27799</v>
      </c>
    </row>
    <row r="23" spans="1:6" ht="20.100000000000001" customHeight="1">
      <c r="A23" s="170">
        <v>62</v>
      </c>
      <c r="B23" s="169">
        <v>17967</v>
      </c>
      <c r="C23" s="169">
        <v>4680</v>
      </c>
      <c r="D23" s="169">
        <v>3139</v>
      </c>
      <c r="E23" s="169">
        <v>1662</v>
      </c>
      <c r="F23" s="169">
        <f t="shared" si="0"/>
        <v>27448</v>
      </c>
    </row>
    <row r="24" spans="1:6" ht="20.100000000000001" customHeight="1">
      <c r="A24" s="170">
        <v>61</v>
      </c>
      <c r="B24" s="169">
        <v>17620</v>
      </c>
      <c r="C24" s="169">
        <v>4645</v>
      </c>
      <c r="D24" s="169">
        <v>3166</v>
      </c>
      <c r="E24" s="169">
        <v>1650</v>
      </c>
      <c r="F24" s="169">
        <f t="shared" si="0"/>
        <v>27081</v>
      </c>
    </row>
    <row r="25" spans="1:6" ht="20.100000000000001" customHeight="1">
      <c r="A25" s="170">
        <v>60</v>
      </c>
      <c r="B25" s="169">
        <v>17319</v>
      </c>
      <c r="C25" s="169">
        <v>4594</v>
      </c>
      <c r="D25" s="169">
        <v>3180</v>
      </c>
      <c r="E25" s="169">
        <v>1635</v>
      </c>
      <c r="F25" s="169">
        <f t="shared" si="0"/>
        <v>26728</v>
      </c>
    </row>
    <row r="26" spans="1:6" ht="20.100000000000001" customHeight="1">
      <c r="A26" s="170">
        <v>59</v>
      </c>
      <c r="B26" s="169">
        <v>17142</v>
      </c>
      <c r="C26" s="169">
        <v>4675</v>
      </c>
      <c r="D26" s="169">
        <v>3176</v>
      </c>
      <c r="E26" s="169">
        <v>1642</v>
      </c>
      <c r="F26" s="169">
        <f t="shared" si="0"/>
        <v>26635</v>
      </c>
    </row>
    <row r="27" spans="1:6" ht="20.100000000000001" customHeight="1">
      <c r="A27" s="170">
        <v>58</v>
      </c>
      <c r="B27" s="169">
        <v>16901</v>
      </c>
      <c r="C27" s="169">
        <v>4579</v>
      </c>
      <c r="D27" s="169">
        <v>3163</v>
      </c>
      <c r="E27" s="169">
        <v>1628</v>
      </c>
      <c r="F27" s="169">
        <f t="shared" si="0"/>
        <v>26271</v>
      </c>
    </row>
    <row r="28" spans="1:6" ht="20.100000000000001" customHeight="1">
      <c r="A28" s="170">
        <v>57</v>
      </c>
      <c r="B28" s="169">
        <v>16649</v>
      </c>
      <c r="C28" s="169">
        <v>4516</v>
      </c>
      <c r="D28" s="169">
        <v>3160</v>
      </c>
      <c r="E28" s="169">
        <v>1618</v>
      </c>
      <c r="F28" s="169">
        <f t="shared" si="0"/>
        <v>25943</v>
      </c>
    </row>
    <row r="29" spans="1:6" ht="20.100000000000001" customHeight="1">
      <c r="A29" s="170">
        <v>56</v>
      </c>
      <c r="B29" s="169">
        <v>16503</v>
      </c>
      <c r="C29" s="169">
        <v>4493</v>
      </c>
      <c r="D29" s="169">
        <v>3152</v>
      </c>
      <c r="E29" s="169">
        <v>1630</v>
      </c>
      <c r="F29" s="169">
        <f t="shared" si="0"/>
        <v>25778</v>
      </c>
    </row>
    <row r="30" spans="1:6" ht="20.100000000000001" customHeight="1">
      <c r="A30" s="170">
        <v>55</v>
      </c>
      <c r="B30" s="169">
        <v>15171</v>
      </c>
      <c r="C30" s="169">
        <v>4148</v>
      </c>
      <c r="D30" s="169">
        <v>3097</v>
      </c>
      <c r="E30" s="169">
        <v>1524</v>
      </c>
      <c r="F30" s="169">
        <f t="shared" si="0"/>
        <v>23940</v>
      </c>
    </row>
    <row r="31" spans="1:6" ht="20.100000000000001" customHeight="1">
      <c r="A31" s="170">
        <v>54</v>
      </c>
      <c r="B31" s="169">
        <v>15507</v>
      </c>
      <c r="C31" s="169">
        <v>4259</v>
      </c>
      <c r="D31" s="169">
        <v>3153</v>
      </c>
      <c r="E31" s="169">
        <v>1572</v>
      </c>
      <c r="F31" s="169">
        <f t="shared" si="0"/>
        <v>24491</v>
      </c>
    </row>
    <row r="32" spans="1:6" ht="20.100000000000001" customHeight="1">
      <c r="A32" s="170">
        <v>53</v>
      </c>
      <c r="B32" s="169">
        <v>15394</v>
      </c>
      <c r="C32" s="169">
        <v>4213</v>
      </c>
      <c r="D32" s="169">
        <v>3137</v>
      </c>
      <c r="E32" s="169">
        <v>1558</v>
      </c>
      <c r="F32" s="169">
        <f t="shared" si="0"/>
        <v>24302</v>
      </c>
    </row>
    <row r="33" spans="1:6" ht="20.100000000000001" customHeight="1">
      <c r="A33" s="170">
        <v>52</v>
      </c>
      <c r="B33" s="169">
        <v>15215</v>
      </c>
      <c r="C33" s="169">
        <v>4102</v>
      </c>
      <c r="D33" s="169">
        <v>3129</v>
      </c>
      <c r="E33" s="169">
        <v>1533</v>
      </c>
      <c r="F33" s="169">
        <f t="shared" si="0"/>
        <v>23979</v>
      </c>
    </row>
    <row r="34" spans="1:6" ht="20.100000000000001" customHeight="1">
      <c r="A34" s="170">
        <v>51</v>
      </c>
      <c r="B34" s="169">
        <v>14993</v>
      </c>
      <c r="C34" s="169">
        <v>4066</v>
      </c>
      <c r="D34" s="169">
        <v>3100</v>
      </c>
      <c r="E34" s="169">
        <v>1534</v>
      </c>
      <c r="F34" s="169">
        <f t="shared" si="0"/>
        <v>23693</v>
      </c>
    </row>
    <row r="35" spans="1:6" ht="20.100000000000001" customHeight="1">
      <c r="A35" s="170">
        <v>50</v>
      </c>
      <c r="B35" s="169">
        <v>14853</v>
      </c>
      <c r="C35" s="169">
        <v>4025</v>
      </c>
      <c r="D35" s="169">
        <v>3100</v>
      </c>
      <c r="E35" s="169">
        <v>1524</v>
      </c>
      <c r="F35" s="169">
        <f t="shared" si="0"/>
        <v>23502</v>
      </c>
    </row>
    <row r="36" spans="1:6" ht="20.100000000000001" customHeight="1">
      <c r="A36" s="170">
        <v>49</v>
      </c>
      <c r="B36" s="169">
        <v>14638</v>
      </c>
      <c r="C36" s="169">
        <v>3952</v>
      </c>
      <c r="D36" s="169">
        <v>3151</v>
      </c>
      <c r="E36" s="169">
        <v>1475</v>
      </c>
      <c r="F36" s="169">
        <f t="shared" si="0"/>
        <v>23216</v>
      </c>
    </row>
    <row r="37" spans="1:6" ht="20.100000000000001" customHeight="1">
      <c r="A37" s="170">
        <v>48</v>
      </c>
      <c r="B37" s="169">
        <v>14520</v>
      </c>
      <c r="C37" s="169">
        <v>3867</v>
      </c>
      <c r="D37" s="169">
        <v>3102</v>
      </c>
      <c r="E37" s="169">
        <v>1476</v>
      </c>
      <c r="F37" s="169">
        <f t="shared" si="0"/>
        <v>22965</v>
      </c>
    </row>
    <row r="38" spans="1:6" ht="20.100000000000001" customHeight="1">
      <c r="A38" s="170">
        <v>47</v>
      </c>
      <c r="B38" s="169">
        <v>14249</v>
      </c>
      <c r="C38" s="169">
        <v>3798</v>
      </c>
      <c r="D38" s="169">
        <v>3083</v>
      </c>
      <c r="E38" s="169">
        <v>1477</v>
      </c>
      <c r="F38" s="169">
        <f t="shared" si="0"/>
        <v>22607</v>
      </c>
    </row>
    <row r="39" spans="1:6" ht="20.100000000000001" customHeight="1">
      <c r="A39" s="170">
        <v>46</v>
      </c>
      <c r="B39" s="169">
        <v>14085</v>
      </c>
      <c r="C39" s="169">
        <v>3727</v>
      </c>
      <c r="D39" s="169">
        <v>3090</v>
      </c>
      <c r="E39" s="169">
        <v>1476</v>
      </c>
      <c r="F39" s="169">
        <f t="shared" si="0"/>
        <v>22378</v>
      </c>
    </row>
    <row r="40" spans="1:6" ht="20.100000000000001" customHeight="1">
      <c r="A40" s="170">
        <v>45</v>
      </c>
      <c r="B40" s="169">
        <v>13965</v>
      </c>
      <c r="C40" s="169">
        <v>3678</v>
      </c>
      <c r="D40" s="169">
        <v>3102</v>
      </c>
      <c r="E40" s="169">
        <v>1466</v>
      </c>
      <c r="F40" s="169">
        <f t="shared" si="0"/>
        <v>22211</v>
      </c>
    </row>
    <row r="41" spans="1:6" ht="20.100000000000001" customHeight="1">
      <c r="A41" s="170">
        <v>44</v>
      </c>
      <c r="B41" s="169">
        <v>13869</v>
      </c>
      <c r="C41" s="169">
        <v>3677</v>
      </c>
      <c r="D41" s="169">
        <v>3094</v>
      </c>
      <c r="E41" s="169">
        <v>1496</v>
      </c>
      <c r="F41" s="169">
        <f t="shared" si="0"/>
        <v>22136</v>
      </c>
    </row>
    <row r="42" spans="1:6" ht="20.100000000000001" customHeight="1">
      <c r="A42" s="170">
        <v>43</v>
      </c>
      <c r="B42" s="169">
        <v>13623</v>
      </c>
      <c r="C42" s="169">
        <v>3606</v>
      </c>
      <c r="D42" s="169">
        <v>3143</v>
      </c>
      <c r="E42" s="169">
        <v>1484</v>
      </c>
      <c r="F42" s="169">
        <f t="shared" si="0"/>
        <v>21856</v>
      </c>
    </row>
    <row r="43" spans="1:6" ht="20.100000000000001" customHeight="1">
      <c r="A43" s="170">
        <v>42</v>
      </c>
      <c r="B43" s="169">
        <v>13320</v>
      </c>
      <c r="C43" s="169">
        <v>3560</v>
      </c>
      <c r="D43" s="169">
        <v>3158</v>
      </c>
      <c r="E43" s="169">
        <v>1460</v>
      </c>
      <c r="F43" s="169">
        <f t="shared" si="0"/>
        <v>21498</v>
      </c>
    </row>
    <row r="44" spans="1:6" ht="20.100000000000001" customHeight="1">
      <c r="A44" s="170">
        <v>41</v>
      </c>
      <c r="B44" s="169">
        <v>13205</v>
      </c>
      <c r="C44" s="169">
        <v>3508</v>
      </c>
      <c r="D44" s="169">
        <v>3160</v>
      </c>
      <c r="E44" s="169">
        <v>1459</v>
      </c>
      <c r="F44" s="169">
        <f t="shared" si="0"/>
        <v>21332</v>
      </c>
    </row>
    <row r="45" spans="1:6" ht="20.100000000000001" customHeight="1">
      <c r="A45" s="170">
        <v>40</v>
      </c>
      <c r="B45" s="169">
        <v>12658</v>
      </c>
      <c r="C45" s="169">
        <v>3353</v>
      </c>
      <c r="D45" s="169">
        <v>3116</v>
      </c>
      <c r="E45" s="169">
        <v>1436</v>
      </c>
      <c r="F45" s="169">
        <f t="shared" si="0"/>
        <v>20563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明朝,標準"&amp;12毎月人口異動調査による旧市町村別世帯数（各年10月1日現在）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Normal="100" zoomScaleSheetLayoutView="100" workbookViewId="0">
      <pane ySplit="2" topLeftCell="A3" activePane="bottomLeft" state="frozen"/>
      <selection pane="bottomLeft" activeCell="B37" sqref="B37"/>
    </sheetView>
  </sheetViews>
  <sheetFormatPr defaultRowHeight="14.25"/>
  <cols>
    <col min="1" max="1" width="15.625" style="180" customWidth="1"/>
    <col min="2" max="6" width="10.625" style="180" customWidth="1"/>
    <col min="7" max="16384" width="9" style="180"/>
  </cols>
  <sheetData>
    <row r="1" spans="1:6" ht="19.5" customHeight="1">
      <c r="A1" s="177" t="s">
        <v>115</v>
      </c>
      <c r="B1" s="178"/>
      <c r="C1" s="178"/>
      <c r="D1" s="178"/>
      <c r="E1" s="178"/>
      <c r="F1" s="179" t="s">
        <v>114</v>
      </c>
    </row>
    <row r="2" spans="1:6" ht="19.5" customHeight="1">
      <c r="A2" s="183" t="s">
        <v>149</v>
      </c>
      <c r="B2" s="181" t="s">
        <v>69</v>
      </c>
      <c r="C2" s="182" t="s">
        <v>14</v>
      </c>
      <c r="D2" s="183" t="s">
        <v>111</v>
      </c>
      <c r="E2" s="184" t="s">
        <v>145</v>
      </c>
      <c r="F2" s="184" t="s">
        <v>146</v>
      </c>
    </row>
    <row r="3" spans="1:6" s="209" customFormat="1" ht="17.100000000000001" customHeight="1">
      <c r="A3" s="208" t="s">
        <v>119</v>
      </c>
      <c r="B3" s="209">
        <f t="shared" ref="B3:B18" si="0">SUM(C3:F3)</f>
        <v>95200</v>
      </c>
      <c r="C3" s="210">
        <v>61448</v>
      </c>
      <c r="D3" s="211">
        <v>16272</v>
      </c>
      <c r="E3" s="212">
        <v>11261</v>
      </c>
      <c r="F3" s="212">
        <v>6219</v>
      </c>
    </row>
    <row r="4" spans="1:6" s="209" customFormat="1" ht="17.100000000000001" customHeight="1">
      <c r="A4" s="208" t="s">
        <v>90</v>
      </c>
      <c r="B4" s="209">
        <f t="shared" si="0"/>
        <v>95625</v>
      </c>
      <c r="C4" s="210">
        <v>62003</v>
      </c>
      <c r="D4" s="211">
        <v>16301</v>
      </c>
      <c r="E4" s="212">
        <v>11108</v>
      </c>
      <c r="F4" s="212">
        <v>6213</v>
      </c>
    </row>
    <row r="5" spans="1:6" s="209" customFormat="1" ht="17.100000000000001" customHeight="1">
      <c r="A5" s="208" t="s">
        <v>120</v>
      </c>
      <c r="B5" s="209">
        <f t="shared" si="0"/>
        <v>96287</v>
      </c>
      <c r="C5" s="210">
        <v>62577</v>
      </c>
      <c r="D5" s="211">
        <v>16328</v>
      </c>
      <c r="E5" s="212">
        <v>11138</v>
      </c>
      <c r="F5" s="212">
        <v>6244</v>
      </c>
    </row>
    <row r="6" spans="1:6" s="209" customFormat="1" ht="17.100000000000001" customHeight="1">
      <c r="A6" s="208" t="s">
        <v>121</v>
      </c>
      <c r="B6" s="209">
        <f t="shared" si="0"/>
        <v>96369</v>
      </c>
      <c r="C6" s="210">
        <v>62761</v>
      </c>
      <c r="D6" s="211">
        <v>16248</v>
      </c>
      <c r="E6" s="212">
        <v>11079</v>
      </c>
      <c r="F6" s="212">
        <v>6281</v>
      </c>
    </row>
    <row r="7" spans="1:6" s="209" customFormat="1" ht="17.100000000000001" customHeight="1">
      <c r="A7" s="208" t="s">
        <v>122</v>
      </c>
      <c r="B7" s="209">
        <f t="shared" si="0"/>
        <v>96999</v>
      </c>
      <c r="C7" s="210">
        <v>63301</v>
      </c>
      <c r="D7" s="211">
        <v>16239</v>
      </c>
      <c r="E7" s="212">
        <v>11080</v>
      </c>
      <c r="F7" s="212">
        <v>6379</v>
      </c>
    </row>
    <row r="8" spans="1:6" s="209" customFormat="1" ht="17.100000000000001" customHeight="1">
      <c r="A8" s="208" t="s">
        <v>123</v>
      </c>
      <c r="B8" s="209">
        <f t="shared" si="0"/>
        <v>97468</v>
      </c>
      <c r="C8" s="210">
        <v>63678</v>
      </c>
      <c r="D8" s="211">
        <v>16290</v>
      </c>
      <c r="E8" s="212">
        <v>10989</v>
      </c>
      <c r="F8" s="212">
        <v>6511</v>
      </c>
    </row>
    <row r="9" spans="1:6" s="209" customFormat="1" ht="17.100000000000001" customHeight="1">
      <c r="A9" s="208" t="s">
        <v>124</v>
      </c>
      <c r="B9" s="209">
        <f t="shared" si="0"/>
        <v>97813</v>
      </c>
      <c r="C9" s="210">
        <v>64206</v>
      </c>
      <c r="D9" s="211">
        <v>16178</v>
      </c>
      <c r="E9" s="212">
        <v>10956</v>
      </c>
      <c r="F9" s="212">
        <v>6473</v>
      </c>
    </row>
    <row r="10" spans="1:6" s="209" customFormat="1" ht="17.100000000000001" customHeight="1">
      <c r="A10" s="208" t="s">
        <v>125</v>
      </c>
      <c r="B10" s="209">
        <f t="shared" si="0"/>
        <v>98330</v>
      </c>
      <c r="C10" s="210">
        <v>64831</v>
      </c>
      <c r="D10" s="211">
        <v>16091</v>
      </c>
      <c r="E10" s="212">
        <v>10923</v>
      </c>
      <c r="F10" s="212">
        <v>6485</v>
      </c>
    </row>
    <row r="11" spans="1:6" s="209" customFormat="1" ht="17.100000000000001" customHeight="1">
      <c r="A11" s="208" t="s">
        <v>126</v>
      </c>
      <c r="B11" s="209">
        <f t="shared" si="0"/>
        <v>98935</v>
      </c>
      <c r="C11" s="210">
        <v>65350</v>
      </c>
      <c r="D11" s="211">
        <v>16078</v>
      </c>
      <c r="E11" s="212">
        <v>10892</v>
      </c>
      <c r="F11" s="212">
        <v>6615</v>
      </c>
    </row>
    <row r="12" spans="1:6" s="209" customFormat="1" ht="17.100000000000001" customHeight="1">
      <c r="A12" s="208" t="s">
        <v>127</v>
      </c>
      <c r="B12" s="209">
        <f t="shared" si="0"/>
        <v>99373</v>
      </c>
      <c r="C12" s="210">
        <v>65922</v>
      </c>
      <c r="D12" s="211">
        <v>15995</v>
      </c>
      <c r="E12" s="212">
        <v>10833</v>
      </c>
      <c r="F12" s="212">
        <v>6623</v>
      </c>
    </row>
    <row r="13" spans="1:6" s="209" customFormat="1" ht="17.100000000000001" customHeight="1">
      <c r="A13" s="208" t="s">
        <v>128</v>
      </c>
      <c r="B13" s="209">
        <f t="shared" si="0"/>
        <v>99756</v>
      </c>
      <c r="C13" s="210">
        <v>66432</v>
      </c>
      <c r="D13" s="211">
        <v>15947</v>
      </c>
      <c r="E13" s="212">
        <v>10794</v>
      </c>
      <c r="F13" s="212">
        <v>6583</v>
      </c>
    </row>
    <row r="14" spans="1:6" s="209" customFormat="1" ht="17.100000000000001" customHeight="1">
      <c r="A14" s="208" t="s">
        <v>129</v>
      </c>
      <c r="B14" s="209">
        <f t="shared" si="0"/>
        <v>100016</v>
      </c>
      <c r="C14" s="210">
        <v>66875</v>
      </c>
      <c r="D14" s="211">
        <v>15962</v>
      </c>
      <c r="E14" s="212">
        <v>10675</v>
      </c>
      <c r="F14" s="212">
        <v>6504</v>
      </c>
    </row>
    <row r="15" spans="1:6" s="209" customFormat="1" ht="17.100000000000001" customHeight="1">
      <c r="A15" s="208" t="s">
        <v>130</v>
      </c>
      <c r="B15" s="209">
        <f t="shared" si="0"/>
        <v>100549</v>
      </c>
      <c r="C15" s="210">
        <v>67542</v>
      </c>
      <c r="D15" s="211">
        <v>15893</v>
      </c>
      <c r="E15" s="212">
        <v>10605</v>
      </c>
      <c r="F15" s="212">
        <v>6509</v>
      </c>
    </row>
    <row r="16" spans="1:6" s="209" customFormat="1" ht="17.100000000000001" customHeight="1">
      <c r="A16" s="208" t="s">
        <v>131</v>
      </c>
      <c r="B16" s="209">
        <f t="shared" si="0"/>
        <v>100639</v>
      </c>
      <c r="C16" s="210">
        <v>67852</v>
      </c>
      <c r="D16" s="211">
        <v>15794</v>
      </c>
      <c r="E16" s="212">
        <v>10501</v>
      </c>
      <c r="F16" s="212">
        <v>6492</v>
      </c>
    </row>
    <row r="17" spans="1:9" s="209" customFormat="1" ht="17.100000000000001" customHeight="1">
      <c r="A17" s="208" t="s">
        <v>132</v>
      </c>
      <c r="B17" s="209">
        <f t="shared" si="0"/>
        <v>100957</v>
      </c>
      <c r="C17" s="210">
        <v>68363</v>
      </c>
      <c r="D17" s="211">
        <v>15731</v>
      </c>
      <c r="E17" s="212">
        <v>10440</v>
      </c>
      <c r="F17" s="212">
        <v>6423</v>
      </c>
    </row>
    <row r="18" spans="1:9" s="209" customFormat="1" ht="17.100000000000001" customHeight="1">
      <c r="A18" s="208" t="s">
        <v>133</v>
      </c>
      <c r="B18" s="209">
        <f t="shared" si="0"/>
        <v>101072</v>
      </c>
      <c r="C18" s="210">
        <v>68633</v>
      </c>
      <c r="D18" s="211">
        <v>15601</v>
      </c>
      <c r="E18" s="212">
        <v>10369</v>
      </c>
      <c r="F18" s="212">
        <v>6469</v>
      </c>
    </row>
    <row r="19" spans="1:9" s="209" customFormat="1" ht="17.100000000000001" customHeight="1">
      <c r="A19" s="208" t="s">
        <v>134</v>
      </c>
      <c r="B19" s="209">
        <v>100462</v>
      </c>
      <c r="C19" s="245"/>
      <c r="D19" s="245"/>
      <c r="E19" s="245"/>
      <c r="F19" s="245"/>
      <c r="G19" s="244" t="s">
        <v>148</v>
      </c>
      <c r="H19" s="244"/>
      <c r="I19" s="244"/>
    </row>
    <row r="20" spans="1:9" s="209" customFormat="1" ht="17.100000000000001" customHeight="1">
      <c r="A20" s="208" t="s">
        <v>135</v>
      </c>
      <c r="B20" s="209">
        <v>100232</v>
      </c>
      <c r="C20" s="245"/>
      <c r="D20" s="245"/>
      <c r="E20" s="245"/>
      <c r="F20" s="245"/>
    </row>
    <row r="21" spans="1:9" s="209" customFormat="1" ht="17.100000000000001" customHeight="1">
      <c r="A21" s="208" t="s">
        <v>136</v>
      </c>
      <c r="B21" s="209">
        <v>100116</v>
      </c>
      <c r="C21" s="245"/>
      <c r="D21" s="245"/>
      <c r="E21" s="245"/>
      <c r="F21" s="245"/>
    </row>
    <row r="22" spans="1:9" s="209" customFormat="1" ht="17.100000000000001" customHeight="1">
      <c r="A22" s="208" t="s">
        <v>137</v>
      </c>
      <c r="B22" s="209">
        <v>99919</v>
      </c>
      <c r="C22" s="245"/>
      <c r="D22" s="245"/>
      <c r="E22" s="245"/>
      <c r="F22" s="245"/>
    </row>
    <row r="23" spans="1:9" s="209" customFormat="1" ht="17.100000000000001" customHeight="1">
      <c r="A23" s="208" t="s">
        <v>138</v>
      </c>
      <c r="B23" s="209">
        <v>99913</v>
      </c>
      <c r="C23" s="245"/>
      <c r="D23" s="245"/>
      <c r="E23" s="245"/>
      <c r="F23" s="245"/>
    </row>
    <row r="24" spans="1:9" s="209" customFormat="1" ht="17.100000000000001" customHeight="1">
      <c r="A24" s="208" t="s">
        <v>139</v>
      </c>
      <c r="B24" s="209">
        <v>100552</v>
      </c>
      <c r="C24" s="245"/>
      <c r="D24" s="245"/>
      <c r="E24" s="245"/>
      <c r="F24" s="245"/>
    </row>
    <row r="25" spans="1:9" s="209" customFormat="1" ht="17.100000000000001" customHeight="1">
      <c r="A25" s="208" t="s">
        <v>140</v>
      </c>
      <c r="B25" s="209">
        <v>100373</v>
      </c>
      <c r="C25" s="245"/>
      <c r="D25" s="245"/>
      <c r="E25" s="245"/>
      <c r="F25" s="245"/>
    </row>
    <row r="26" spans="1:9" s="209" customFormat="1" ht="17.100000000000001" customHeight="1">
      <c r="A26" s="208" t="s">
        <v>141</v>
      </c>
      <c r="B26" s="209">
        <v>99956</v>
      </c>
      <c r="C26" s="245"/>
      <c r="D26" s="245"/>
      <c r="E26" s="245"/>
      <c r="F26" s="245"/>
    </row>
    <row r="27" spans="1:9" s="209" customFormat="1" ht="17.100000000000001" customHeight="1">
      <c r="A27" s="208" t="s">
        <v>142</v>
      </c>
      <c r="B27" s="209">
        <v>99716</v>
      </c>
      <c r="C27" s="245"/>
      <c r="D27" s="245"/>
      <c r="E27" s="245"/>
      <c r="F27" s="245"/>
    </row>
    <row r="28" spans="1:9" s="209" customFormat="1" ht="17.100000000000001" customHeight="1">
      <c r="A28" s="208" t="s">
        <v>143</v>
      </c>
      <c r="B28" s="209">
        <v>99614</v>
      </c>
      <c r="C28" s="245"/>
      <c r="D28" s="245"/>
      <c r="E28" s="245"/>
      <c r="F28" s="245"/>
    </row>
    <row r="29" spans="1:9" s="209" customFormat="1" ht="17.100000000000001" customHeight="1">
      <c r="A29" s="208" t="s">
        <v>144</v>
      </c>
      <c r="B29" s="209">
        <v>99368</v>
      </c>
      <c r="C29" s="245"/>
      <c r="D29" s="245"/>
      <c r="E29" s="245"/>
      <c r="F29" s="245"/>
    </row>
    <row r="30" spans="1:9" s="209" customFormat="1" ht="17.100000000000001" customHeight="1">
      <c r="A30" s="208" t="s">
        <v>150</v>
      </c>
      <c r="B30" s="209">
        <v>99169</v>
      </c>
      <c r="C30" s="245"/>
      <c r="D30" s="245"/>
      <c r="E30" s="245"/>
      <c r="F30" s="245"/>
    </row>
    <row r="31" spans="1:9" s="209" customFormat="1" ht="17.100000000000001" customHeight="1">
      <c r="A31" s="208" t="s">
        <v>151</v>
      </c>
      <c r="B31" s="213">
        <v>99073</v>
      </c>
      <c r="C31" s="245"/>
      <c r="D31" s="245"/>
      <c r="E31" s="245"/>
      <c r="F31" s="245"/>
    </row>
    <row r="32" spans="1:9" s="209" customFormat="1" ht="17.100000000000001" customHeight="1">
      <c r="A32" s="208" t="s">
        <v>152</v>
      </c>
      <c r="B32" s="213">
        <v>98887</v>
      </c>
      <c r="C32" s="245"/>
      <c r="D32" s="245"/>
      <c r="E32" s="245"/>
      <c r="F32" s="245"/>
    </row>
    <row r="33" spans="1:6" s="209" customFormat="1" ht="17.100000000000001" customHeight="1">
      <c r="A33" s="208" t="s">
        <v>153</v>
      </c>
      <c r="B33" s="213">
        <v>98609</v>
      </c>
      <c r="C33" s="245"/>
      <c r="D33" s="245"/>
      <c r="E33" s="245"/>
      <c r="F33" s="245"/>
    </row>
    <row r="34" spans="1:6" s="209" customFormat="1" ht="17.100000000000001" customHeight="1">
      <c r="A34" s="208" t="s">
        <v>155</v>
      </c>
      <c r="B34" s="213">
        <v>98391</v>
      </c>
      <c r="C34" s="245"/>
      <c r="D34" s="245"/>
      <c r="E34" s="245"/>
      <c r="F34" s="245"/>
    </row>
    <row r="35" spans="1:6" s="209" customFormat="1" ht="17.100000000000001" customHeight="1">
      <c r="A35" s="208" t="s">
        <v>158</v>
      </c>
      <c r="B35" s="213">
        <v>97996</v>
      </c>
      <c r="C35" s="245"/>
      <c r="D35" s="245"/>
      <c r="E35" s="245"/>
      <c r="F35" s="245"/>
    </row>
    <row r="36" spans="1:6" s="209" customFormat="1" ht="17.100000000000001" customHeight="1">
      <c r="A36" s="208" t="s">
        <v>159</v>
      </c>
      <c r="B36" s="213">
        <v>97844</v>
      </c>
      <c r="C36" s="245"/>
      <c r="D36" s="245"/>
      <c r="E36" s="245"/>
      <c r="F36" s="245"/>
    </row>
  </sheetData>
  <mergeCells count="2">
    <mergeCell ref="G19:I19"/>
    <mergeCell ref="C19:F36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scale="83" fitToWidth="0" orientation="portrait" r:id="rId1"/>
  <rowBreaks count="1" manualBreakCount="1">
    <brk id="36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6"/>
  <sheetViews>
    <sheetView view="pageBreakPreview" zoomScaleNormal="100" zoomScaleSheetLayoutView="100" workbookViewId="0">
      <pane ySplit="2" topLeftCell="A3" activePane="bottomLeft" state="frozen"/>
      <selection pane="bottomLeft" activeCell="B37" sqref="B37"/>
    </sheetView>
  </sheetViews>
  <sheetFormatPr defaultRowHeight="14.25"/>
  <cols>
    <col min="1" max="1" width="15.625" style="185" customWidth="1"/>
    <col min="2" max="6" width="10.625" style="185" customWidth="1"/>
    <col min="7" max="16384" width="9" style="185"/>
  </cols>
  <sheetData>
    <row r="1" spans="1:6" s="175" customFormat="1" ht="19.5" customHeight="1">
      <c r="A1" s="174" t="s">
        <v>117</v>
      </c>
      <c r="F1" s="176" t="s">
        <v>116</v>
      </c>
    </row>
    <row r="2" spans="1:6" ht="19.5" customHeight="1">
      <c r="A2" s="183" t="s">
        <v>149</v>
      </c>
      <c r="B2" s="181" t="s">
        <v>69</v>
      </c>
      <c r="C2" s="182" t="s">
        <v>14</v>
      </c>
      <c r="D2" s="183" t="s">
        <v>111</v>
      </c>
      <c r="E2" s="184" t="s">
        <v>145</v>
      </c>
      <c r="F2" s="184" t="s">
        <v>146</v>
      </c>
    </row>
    <row r="3" spans="1:6" s="214" customFormat="1" ht="17.100000000000001" customHeight="1">
      <c r="A3" s="208" t="s">
        <v>119</v>
      </c>
      <c r="B3" s="209">
        <f t="shared" ref="B3:B18" si="0">SUM(C3:F3)</f>
        <v>28138</v>
      </c>
      <c r="C3" s="210">
        <v>18529</v>
      </c>
      <c r="D3" s="211">
        <v>4750</v>
      </c>
      <c r="E3" s="212">
        <v>3140</v>
      </c>
      <c r="F3" s="212">
        <v>1719</v>
      </c>
    </row>
    <row r="4" spans="1:6" s="214" customFormat="1" ht="17.100000000000001" customHeight="1">
      <c r="A4" s="208" t="s">
        <v>90</v>
      </c>
      <c r="B4" s="209">
        <f t="shared" si="0"/>
        <v>28759</v>
      </c>
      <c r="C4" s="210">
        <v>19068</v>
      </c>
      <c r="D4" s="211">
        <v>4846</v>
      </c>
      <c r="E4" s="212">
        <v>3115</v>
      </c>
      <c r="F4" s="212">
        <v>1730</v>
      </c>
    </row>
    <row r="5" spans="1:6" s="214" customFormat="1" ht="17.100000000000001" customHeight="1">
      <c r="A5" s="208" t="s">
        <v>120</v>
      </c>
      <c r="B5" s="209">
        <f t="shared" si="0"/>
        <v>29411</v>
      </c>
      <c r="C5" s="210">
        <v>19591</v>
      </c>
      <c r="D5" s="211">
        <v>4907</v>
      </c>
      <c r="E5" s="212">
        <v>3146</v>
      </c>
      <c r="F5" s="212">
        <v>1767</v>
      </c>
    </row>
    <row r="6" spans="1:6" s="214" customFormat="1" ht="17.100000000000001" customHeight="1">
      <c r="A6" s="208" t="s">
        <v>121</v>
      </c>
      <c r="B6" s="209">
        <f t="shared" si="0"/>
        <v>29815</v>
      </c>
      <c r="C6" s="210">
        <v>19894</v>
      </c>
      <c r="D6" s="211">
        <v>4949</v>
      </c>
      <c r="E6" s="212">
        <v>3166</v>
      </c>
      <c r="F6" s="212">
        <v>1806</v>
      </c>
    </row>
    <row r="7" spans="1:6" s="214" customFormat="1" ht="17.100000000000001" customHeight="1">
      <c r="A7" s="208" t="s">
        <v>122</v>
      </c>
      <c r="B7" s="209">
        <f t="shared" si="0"/>
        <v>30351</v>
      </c>
      <c r="C7" s="210">
        <v>20282</v>
      </c>
      <c r="D7" s="211">
        <v>5032</v>
      </c>
      <c r="E7" s="212">
        <v>3195</v>
      </c>
      <c r="F7" s="212">
        <v>1842</v>
      </c>
    </row>
    <row r="8" spans="1:6" s="214" customFormat="1" ht="17.100000000000001" customHeight="1">
      <c r="A8" s="208" t="s">
        <v>123</v>
      </c>
      <c r="B8" s="209">
        <f t="shared" si="0"/>
        <v>30870</v>
      </c>
      <c r="C8" s="210">
        <v>20634</v>
      </c>
      <c r="D8" s="211">
        <v>5097</v>
      </c>
      <c r="E8" s="212">
        <v>3217</v>
      </c>
      <c r="F8" s="212">
        <v>1922</v>
      </c>
    </row>
    <row r="9" spans="1:6" s="214" customFormat="1" ht="17.100000000000001" customHeight="1">
      <c r="A9" s="208" t="s">
        <v>124</v>
      </c>
      <c r="B9" s="209">
        <f t="shared" si="0"/>
        <v>31483</v>
      </c>
      <c r="C9" s="210">
        <v>21268</v>
      </c>
      <c r="D9" s="211">
        <v>5059</v>
      </c>
      <c r="E9" s="212">
        <v>3211</v>
      </c>
      <c r="F9" s="212">
        <v>1945</v>
      </c>
    </row>
    <row r="10" spans="1:6" s="214" customFormat="1" ht="17.100000000000001" customHeight="1">
      <c r="A10" s="208" t="s">
        <v>125</v>
      </c>
      <c r="B10" s="209">
        <f t="shared" si="0"/>
        <v>32050</v>
      </c>
      <c r="C10" s="210">
        <v>21776</v>
      </c>
      <c r="D10" s="211">
        <v>5087</v>
      </c>
      <c r="E10" s="212">
        <v>3241</v>
      </c>
      <c r="F10" s="212">
        <v>1946</v>
      </c>
    </row>
    <row r="11" spans="1:6" s="214" customFormat="1" ht="17.100000000000001" customHeight="1">
      <c r="A11" s="208" t="s">
        <v>126</v>
      </c>
      <c r="B11" s="209">
        <f t="shared" si="0"/>
        <v>32756</v>
      </c>
      <c r="C11" s="210">
        <v>22316</v>
      </c>
      <c r="D11" s="211">
        <v>5136</v>
      </c>
      <c r="E11" s="212">
        <v>3293</v>
      </c>
      <c r="F11" s="212">
        <v>2011</v>
      </c>
    </row>
    <row r="12" spans="1:6" s="214" customFormat="1" ht="17.100000000000001" customHeight="1">
      <c r="A12" s="208" t="s">
        <v>127</v>
      </c>
      <c r="B12" s="209">
        <f t="shared" si="0"/>
        <v>33344</v>
      </c>
      <c r="C12" s="210">
        <v>22869</v>
      </c>
      <c r="D12" s="211">
        <v>5126</v>
      </c>
      <c r="E12" s="212">
        <v>3302</v>
      </c>
      <c r="F12" s="212">
        <v>2047</v>
      </c>
    </row>
    <row r="13" spans="1:6" s="214" customFormat="1" ht="17.100000000000001" customHeight="1">
      <c r="A13" s="208" t="s">
        <v>128</v>
      </c>
      <c r="B13" s="209">
        <f t="shared" si="0"/>
        <v>33937</v>
      </c>
      <c r="C13" s="210">
        <v>23377</v>
      </c>
      <c r="D13" s="211">
        <v>5177</v>
      </c>
      <c r="E13" s="212">
        <v>3315</v>
      </c>
      <c r="F13" s="212">
        <v>2068</v>
      </c>
    </row>
    <row r="14" spans="1:6" s="214" customFormat="1" ht="17.100000000000001" customHeight="1">
      <c r="A14" s="208" t="s">
        <v>129</v>
      </c>
      <c r="B14" s="209">
        <f t="shared" si="0"/>
        <v>33836</v>
      </c>
      <c r="C14" s="210">
        <v>23197</v>
      </c>
      <c r="D14" s="211">
        <v>5262</v>
      </c>
      <c r="E14" s="212">
        <v>3342</v>
      </c>
      <c r="F14" s="212">
        <v>2035</v>
      </c>
    </row>
    <row r="15" spans="1:6" s="214" customFormat="1" ht="17.100000000000001" customHeight="1">
      <c r="A15" s="208" t="s">
        <v>130</v>
      </c>
      <c r="B15" s="209">
        <f t="shared" si="0"/>
        <v>34493</v>
      </c>
      <c r="C15" s="210">
        <v>23760</v>
      </c>
      <c r="D15" s="211">
        <v>5310</v>
      </c>
      <c r="E15" s="212">
        <v>3364</v>
      </c>
      <c r="F15" s="212">
        <v>2059</v>
      </c>
    </row>
    <row r="16" spans="1:6" s="214" customFormat="1" ht="17.100000000000001" customHeight="1">
      <c r="A16" s="208" t="s">
        <v>131</v>
      </c>
      <c r="B16" s="209">
        <f t="shared" si="0"/>
        <v>34905</v>
      </c>
      <c r="C16" s="210">
        <v>24140</v>
      </c>
      <c r="D16" s="211">
        <v>5331</v>
      </c>
      <c r="E16" s="212">
        <v>3360</v>
      </c>
      <c r="F16" s="212">
        <v>2074</v>
      </c>
    </row>
    <row r="17" spans="1:9" s="214" customFormat="1" ht="17.100000000000001" customHeight="1">
      <c r="A17" s="208" t="s">
        <v>132</v>
      </c>
      <c r="B17" s="209">
        <f t="shared" si="0"/>
        <v>35471</v>
      </c>
      <c r="C17" s="210">
        <v>24600</v>
      </c>
      <c r="D17" s="211">
        <v>5379</v>
      </c>
      <c r="E17" s="212">
        <v>3424</v>
      </c>
      <c r="F17" s="212">
        <v>2068</v>
      </c>
    </row>
    <row r="18" spans="1:9" s="214" customFormat="1" ht="17.100000000000001" customHeight="1">
      <c r="A18" s="208" t="s">
        <v>133</v>
      </c>
      <c r="B18" s="209">
        <f t="shared" si="0"/>
        <v>35824</v>
      </c>
      <c r="C18" s="210">
        <v>24892</v>
      </c>
      <c r="D18" s="211">
        <v>5384</v>
      </c>
      <c r="E18" s="212">
        <v>3440</v>
      </c>
      <c r="F18" s="212">
        <v>2108</v>
      </c>
    </row>
    <row r="19" spans="1:9" s="214" customFormat="1" ht="17.100000000000001" customHeight="1">
      <c r="A19" s="208" t="s">
        <v>134</v>
      </c>
      <c r="B19" s="209">
        <v>35362</v>
      </c>
      <c r="C19" s="245"/>
      <c r="D19" s="245"/>
      <c r="E19" s="245"/>
      <c r="F19" s="245"/>
      <c r="G19" s="246" t="s">
        <v>147</v>
      </c>
      <c r="H19" s="247"/>
      <c r="I19" s="247"/>
    </row>
    <row r="20" spans="1:9" s="214" customFormat="1" ht="17.100000000000001" customHeight="1">
      <c r="A20" s="208" t="s">
        <v>135</v>
      </c>
      <c r="B20" s="209">
        <v>35760</v>
      </c>
      <c r="C20" s="245"/>
      <c r="D20" s="245"/>
      <c r="E20" s="245"/>
      <c r="F20" s="245"/>
    </row>
    <row r="21" spans="1:9" s="214" customFormat="1" ht="17.100000000000001" customHeight="1">
      <c r="A21" s="208" t="s">
        <v>136</v>
      </c>
      <c r="B21" s="209">
        <v>36052</v>
      </c>
      <c r="C21" s="245"/>
      <c r="D21" s="245"/>
      <c r="E21" s="245"/>
      <c r="F21" s="245"/>
    </row>
    <row r="22" spans="1:9" s="214" customFormat="1" ht="17.100000000000001" customHeight="1">
      <c r="A22" s="208" t="s">
        <v>137</v>
      </c>
      <c r="B22" s="209">
        <v>36591</v>
      </c>
      <c r="C22" s="245"/>
      <c r="D22" s="245"/>
      <c r="E22" s="245"/>
      <c r="F22" s="245"/>
    </row>
    <row r="23" spans="1:9" s="214" customFormat="1" ht="17.100000000000001" customHeight="1">
      <c r="A23" s="208" t="s">
        <v>138</v>
      </c>
      <c r="B23" s="209">
        <v>36919</v>
      </c>
      <c r="C23" s="245"/>
      <c r="D23" s="245"/>
      <c r="E23" s="245"/>
      <c r="F23" s="245"/>
    </row>
    <row r="24" spans="1:9" s="214" customFormat="1" ht="17.100000000000001" customHeight="1">
      <c r="A24" s="208" t="s">
        <v>139</v>
      </c>
      <c r="B24" s="209">
        <v>37032</v>
      </c>
      <c r="C24" s="245"/>
      <c r="D24" s="245"/>
      <c r="E24" s="245"/>
      <c r="F24" s="245"/>
    </row>
    <row r="25" spans="1:9" s="214" customFormat="1" ht="17.100000000000001" customHeight="1">
      <c r="A25" s="208" t="s">
        <v>140</v>
      </c>
      <c r="B25" s="209">
        <v>37330</v>
      </c>
      <c r="C25" s="245"/>
      <c r="D25" s="245"/>
      <c r="E25" s="245"/>
      <c r="F25" s="245"/>
    </row>
    <row r="26" spans="1:9" s="214" customFormat="1" ht="17.100000000000001" customHeight="1">
      <c r="A26" s="208" t="s">
        <v>141</v>
      </c>
      <c r="B26" s="209">
        <v>37617</v>
      </c>
      <c r="C26" s="245"/>
      <c r="D26" s="245"/>
      <c r="E26" s="245"/>
      <c r="F26" s="245"/>
    </row>
    <row r="27" spans="1:9" s="214" customFormat="1" ht="17.100000000000001" customHeight="1">
      <c r="A27" s="208" t="s">
        <v>142</v>
      </c>
      <c r="B27" s="209">
        <v>37940</v>
      </c>
      <c r="C27" s="245"/>
      <c r="D27" s="245"/>
      <c r="E27" s="245"/>
      <c r="F27" s="245"/>
    </row>
    <row r="28" spans="1:9" s="214" customFormat="1" ht="17.100000000000001" customHeight="1">
      <c r="A28" s="208" t="s">
        <v>143</v>
      </c>
      <c r="B28" s="209">
        <v>38244</v>
      </c>
      <c r="C28" s="245"/>
      <c r="D28" s="245"/>
      <c r="E28" s="245"/>
      <c r="F28" s="245"/>
    </row>
    <row r="29" spans="1:9" s="214" customFormat="1" ht="17.100000000000001" customHeight="1">
      <c r="A29" s="208" t="s">
        <v>144</v>
      </c>
      <c r="B29" s="209">
        <v>38487</v>
      </c>
      <c r="C29" s="245"/>
      <c r="D29" s="245"/>
      <c r="E29" s="245"/>
      <c r="F29" s="245"/>
    </row>
    <row r="30" spans="1:9" s="214" customFormat="1" ht="17.100000000000001" customHeight="1">
      <c r="A30" s="208" t="s">
        <v>150</v>
      </c>
      <c r="B30" s="210">
        <v>38936</v>
      </c>
      <c r="C30" s="245"/>
      <c r="D30" s="245"/>
      <c r="E30" s="245"/>
      <c r="F30" s="245"/>
    </row>
    <row r="31" spans="1:9" s="214" customFormat="1" ht="17.100000000000001" customHeight="1">
      <c r="A31" s="208" t="s">
        <v>151</v>
      </c>
      <c r="B31" s="210">
        <v>39320</v>
      </c>
      <c r="C31" s="245"/>
      <c r="D31" s="245"/>
      <c r="E31" s="245"/>
      <c r="F31" s="245"/>
    </row>
    <row r="32" spans="1:9" s="214" customFormat="1" ht="17.100000000000001" customHeight="1">
      <c r="A32" s="208" t="s">
        <v>152</v>
      </c>
      <c r="B32" s="210">
        <v>39696</v>
      </c>
      <c r="C32" s="245"/>
      <c r="D32" s="245"/>
      <c r="E32" s="245"/>
      <c r="F32" s="245"/>
    </row>
    <row r="33" spans="1:6" s="214" customFormat="1" ht="17.100000000000001" customHeight="1">
      <c r="A33" s="208" t="s">
        <v>153</v>
      </c>
      <c r="B33" s="210">
        <v>40083</v>
      </c>
      <c r="C33" s="245"/>
      <c r="D33" s="245"/>
      <c r="E33" s="245"/>
      <c r="F33" s="245"/>
    </row>
    <row r="34" spans="1:6" s="214" customFormat="1" ht="17.100000000000001" customHeight="1">
      <c r="A34" s="208" t="s">
        <v>155</v>
      </c>
      <c r="B34" s="210">
        <v>40500</v>
      </c>
      <c r="C34" s="245"/>
      <c r="D34" s="245"/>
      <c r="E34" s="245"/>
      <c r="F34" s="245"/>
    </row>
    <row r="35" spans="1:6" s="214" customFormat="1" ht="17.100000000000001" customHeight="1">
      <c r="A35" s="208" t="s">
        <v>158</v>
      </c>
      <c r="B35" s="210">
        <v>40319</v>
      </c>
      <c r="C35" s="245"/>
      <c r="D35" s="245"/>
      <c r="E35" s="245"/>
      <c r="F35" s="245"/>
    </row>
    <row r="36" spans="1:6" s="214" customFormat="1" ht="17.100000000000001" customHeight="1">
      <c r="A36" s="208" t="s">
        <v>159</v>
      </c>
      <c r="B36" s="210">
        <v>40768</v>
      </c>
      <c r="C36" s="245"/>
      <c r="D36" s="245"/>
      <c r="E36" s="245"/>
      <c r="F36" s="245"/>
    </row>
  </sheetData>
  <mergeCells count="2">
    <mergeCell ref="G19:I19"/>
    <mergeCell ref="C19:F36"/>
  </mergeCells>
  <phoneticPr fontId="2"/>
  <printOptions horizontalCentered="1"/>
  <pageMargins left="0.78740157480314965" right="0.78740157480314965" top="0.39370078740157483" bottom="0.39370078740157483" header="0.31496062992125984" footer="0.31496062992125984"/>
  <pageSetup paperSize="9" scale="85" orientation="portrait" r:id="rId1"/>
  <rowBreaks count="1" manualBreakCount="1">
    <brk id="36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255" t="s">
        <v>8</v>
      </c>
      <c r="C2" s="256"/>
      <c r="D2" s="266" t="s">
        <v>13</v>
      </c>
      <c r="E2" s="15"/>
      <c r="F2" s="255" t="s">
        <v>4</v>
      </c>
      <c r="G2" s="16"/>
      <c r="H2" s="17"/>
      <c r="I2" s="18" t="s">
        <v>5</v>
      </c>
      <c r="J2" s="19"/>
      <c r="K2" s="248" t="s">
        <v>6</v>
      </c>
      <c r="L2" s="250" t="s">
        <v>7</v>
      </c>
      <c r="M2" s="20" t="s">
        <v>20</v>
      </c>
      <c r="N2" s="20" t="s">
        <v>22</v>
      </c>
      <c r="O2" s="20" t="s">
        <v>24</v>
      </c>
      <c r="P2" s="252" t="s">
        <v>25</v>
      </c>
    </row>
    <row r="3" spans="1:16" ht="15.75" customHeight="1">
      <c r="A3" s="21"/>
      <c r="B3" s="257"/>
      <c r="C3" s="258"/>
      <c r="D3" s="267"/>
      <c r="E3" s="22"/>
      <c r="F3" s="257"/>
      <c r="G3" s="23"/>
      <c r="H3" s="24" t="s">
        <v>0</v>
      </c>
      <c r="I3" s="24" t="s">
        <v>1</v>
      </c>
      <c r="J3" s="24" t="s">
        <v>2</v>
      </c>
      <c r="K3" s="249"/>
      <c r="L3" s="251"/>
      <c r="M3" s="26" t="s">
        <v>21</v>
      </c>
      <c r="N3" s="26" t="s">
        <v>23</v>
      </c>
      <c r="O3" s="26" t="s">
        <v>44</v>
      </c>
      <c r="P3" s="253"/>
    </row>
    <row r="4" spans="1:16" ht="13.5" customHeight="1">
      <c r="B4" s="259" t="s">
        <v>9</v>
      </c>
      <c r="C4" s="268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259"/>
      <c r="C5" s="254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101</v>
      </c>
    </row>
    <row r="6" spans="1:16" ht="13.5" customHeight="1">
      <c r="B6" s="259"/>
      <c r="C6" s="254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101</v>
      </c>
    </row>
    <row r="7" spans="1:16" ht="13.5" customHeight="1">
      <c r="B7" s="259"/>
      <c r="C7" s="254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101</v>
      </c>
    </row>
    <row r="8" spans="1:16" ht="13.5" customHeight="1">
      <c r="B8" s="259"/>
      <c r="C8" s="254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259"/>
      <c r="C9" s="254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101</v>
      </c>
    </row>
    <row r="10" spans="1:16" ht="13.5" customHeight="1">
      <c r="B10" s="259"/>
      <c r="C10" s="254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101</v>
      </c>
    </row>
    <row r="11" spans="1:16" ht="13.5" customHeight="1">
      <c r="B11" s="259"/>
      <c r="C11" s="254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101</v>
      </c>
    </row>
    <row r="12" spans="1:16" ht="13.5" customHeight="1">
      <c r="B12" s="259" t="s">
        <v>11</v>
      </c>
      <c r="C12" s="254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259"/>
      <c r="C13" s="254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101</v>
      </c>
    </row>
    <row r="14" spans="1:16" ht="13.5" customHeight="1">
      <c r="B14" s="259"/>
      <c r="C14" s="254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101</v>
      </c>
    </row>
    <row r="15" spans="1:16" ht="13.5" customHeight="1">
      <c r="B15" s="259"/>
      <c r="C15" s="254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101</v>
      </c>
    </row>
    <row r="16" spans="1:16" ht="13.5" customHeight="1">
      <c r="B16" s="259"/>
      <c r="C16" s="254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259"/>
      <c r="C17" s="254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101</v>
      </c>
    </row>
    <row r="18" spans="2:16" ht="13.5" customHeight="1">
      <c r="B18" s="259"/>
      <c r="C18" s="254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101</v>
      </c>
    </row>
    <row r="19" spans="2:16" ht="13.5" customHeight="1">
      <c r="B19" s="259"/>
      <c r="C19" s="254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101</v>
      </c>
    </row>
    <row r="20" spans="2:16" ht="13.5" customHeight="1">
      <c r="B20" s="259"/>
      <c r="C20" s="254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259"/>
      <c r="C21" s="254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101</v>
      </c>
    </row>
    <row r="22" spans="2:16" ht="13.5" customHeight="1">
      <c r="B22" s="259"/>
      <c r="C22" s="254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101</v>
      </c>
    </row>
    <row r="23" spans="2:16" ht="13.5" customHeight="1">
      <c r="B23" s="259"/>
      <c r="C23" s="254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101</v>
      </c>
    </row>
    <row r="24" spans="2:16" ht="13.5" customHeight="1">
      <c r="B24" s="259"/>
      <c r="C24" s="254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259"/>
      <c r="C25" s="254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101</v>
      </c>
    </row>
    <row r="26" spans="2:16" ht="13.5" customHeight="1">
      <c r="B26" s="259"/>
      <c r="C26" s="254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101</v>
      </c>
    </row>
    <row r="27" spans="2:16" ht="13.5" customHeight="1">
      <c r="B27" s="259"/>
      <c r="C27" s="254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101</v>
      </c>
    </row>
    <row r="28" spans="2:16" ht="13.5" customHeight="1">
      <c r="B28" s="259"/>
      <c r="C28" s="254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259"/>
      <c r="C29" s="254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101</v>
      </c>
    </row>
    <row r="30" spans="2:16" ht="13.5" customHeight="1">
      <c r="B30" s="259"/>
      <c r="C30" s="254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101</v>
      </c>
    </row>
    <row r="31" spans="2:16" ht="13.5" customHeight="1">
      <c r="B31" s="259"/>
      <c r="C31" s="254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101</v>
      </c>
    </row>
    <row r="32" spans="2:16" ht="13.5" customHeight="1">
      <c r="B32" s="259"/>
      <c r="C32" s="254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259"/>
      <c r="C33" s="254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101</v>
      </c>
    </row>
    <row r="34" spans="2:16" ht="13.5" customHeight="1">
      <c r="B34" s="259"/>
      <c r="C34" s="254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101</v>
      </c>
    </row>
    <row r="35" spans="2:16" ht="13.5" customHeight="1">
      <c r="B35" s="259"/>
      <c r="C35" s="254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101</v>
      </c>
    </row>
    <row r="36" spans="2:16" ht="13.5" customHeight="1">
      <c r="B36" s="259"/>
      <c r="C36" s="254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259"/>
      <c r="C37" s="254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101</v>
      </c>
    </row>
    <row r="38" spans="2:16" ht="13.5" customHeight="1">
      <c r="B38" s="259"/>
      <c r="C38" s="254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101</v>
      </c>
    </row>
    <row r="39" spans="2:16" ht="13.5" customHeight="1">
      <c r="B39" s="259"/>
      <c r="C39" s="254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101</v>
      </c>
    </row>
    <row r="40" spans="2:16" ht="13.5" customHeight="1">
      <c r="B40" s="259"/>
      <c r="C40" s="254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259"/>
      <c r="C41" s="254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101</v>
      </c>
    </row>
    <row r="42" spans="2:16" ht="13.5" customHeight="1">
      <c r="B42" s="259"/>
      <c r="C42" s="254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101</v>
      </c>
    </row>
    <row r="43" spans="2:16" ht="13.5" customHeight="1">
      <c r="B43" s="259"/>
      <c r="C43" s="254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101</v>
      </c>
    </row>
    <row r="44" spans="2:16" ht="13.5" customHeight="1">
      <c r="B44" s="259"/>
      <c r="C44" s="254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259"/>
      <c r="C45" s="254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101</v>
      </c>
    </row>
    <row r="46" spans="2:16" ht="13.5" customHeight="1">
      <c r="B46" s="259"/>
      <c r="C46" s="254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101</v>
      </c>
    </row>
    <row r="47" spans="2:16" ht="13.5" customHeight="1">
      <c r="B47" s="259"/>
      <c r="C47" s="254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101</v>
      </c>
    </row>
    <row r="48" spans="2:16" ht="13.5" customHeight="1">
      <c r="B48" s="259"/>
      <c r="C48" s="254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259"/>
      <c r="C49" s="254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101</v>
      </c>
    </row>
    <row r="50" spans="1:16" ht="13.5" customHeight="1">
      <c r="B50" s="259"/>
      <c r="C50" s="254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101</v>
      </c>
    </row>
    <row r="51" spans="1:16" ht="13.5" customHeight="1">
      <c r="B51" s="259"/>
      <c r="C51" s="254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101</v>
      </c>
    </row>
    <row r="52" spans="1:16" ht="13.5" customHeight="1" thickBot="1">
      <c r="B52" s="260"/>
      <c r="C52" s="265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261"/>
      <c r="C53" s="262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101</v>
      </c>
    </row>
    <row r="54" spans="1:16" ht="13.5" customHeight="1" thickBot="1">
      <c r="B54" s="261"/>
      <c r="C54" s="262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101</v>
      </c>
    </row>
    <row r="55" spans="1:16" ht="13.5" customHeight="1" thickBot="1">
      <c r="A55" s="32"/>
      <c r="B55" s="261"/>
      <c r="C55" s="262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101</v>
      </c>
    </row>
    <row r="56" spans="1:16" ht="13.5" customHeight="1" thickBot="1">
      <c r="A56" s="14"/>
      <c r="B56" s="261"/>
      <c r="C56" s="262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261"/>
      <c r="C57" s="263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101</v>
      </c>
    </row>
    <row r="58" spans="1:16" ht="13.5" customHeight="1" thickBot="1">
      <c r="B58" s="261"/>
      <c r="C58" s="263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101</v>
      </c>
    </row>
    <row r="59" spans="1:16" ht="13.5" customHeight="1">
      <c r="B59" s="252"/>
      <c r="C59" s="264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101</v>
      </c>
    </row>
    <row r="60" spans="1:16" ht="13.5" customHeight="1">
      <c r="B60" s="259" t="s">
        <v>18</v>
      </c>
      <c r="C60" s="254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259"/>
      <c r="C61" s="254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101</v>
      </c>
    </row>
    <row r="62" spans="1:16" ht="13.5" customHeight="1">
      <c r="B62" s="259"/>
      <c r="C62" s="254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101</v>
      </c>
    </row>
    <row r="63" spans="1:16" ht="13.5" customHeight="1">
      <c r="B63" s="259"/>
      <c r="C63" s="254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101</v>
      </c>
    </row>
    <row r="64" spans="1:16" ht="13.5" customHeight="1">
      <c r="B64" s="259"/>
      <c r="C64" s="254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259"/>
      <c r="C65" s="254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101</v>
      </c>
    </row>
    <row r="66" spans="2:16" ht="13.5" customHeight="1">
      <c r="B66" s="259"/>
      <c r="C66" s="254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101</v>
      </c>
    </row>
    <row r="67" spans="2:16" ht="13.5" customHeight="1">
      <c r="B67" s="259"/>
      <c r="C67" s="254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101</v>
      </c>
    </row>
    <row r="68" spans="2:16" ht="13.5" customHeight="1">
      <c r="B68" s="259"/>
      <c r="C68" s="254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259"/>
      <c r="C69" s="254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101</v>
      </c>
    </row>
    <row r="70" spans="2:16" ht="13.5" customHeight="1">
      <c r="B70" s="259"/>
      <c r="C70" s="254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101</v>
      </c>
    </row>
    <row r="71" spans="2:16" ht="13.5" customHeight="1">
      <c r="B71" s="259"/>
      <c r="C71" s="254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101</v>
      </c>
    </row>
    <row r="72" spans="2:16" ht="13.5" customHeight="1">
      <c r="B72" s="259"/>
      <c r="C72" s="254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259"/>
      <c r="C73" s="254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101</v>
      </c>
    </row>
    <row r="74" spans="2:16" ht="13.5" customHeight="1">
      <c r="B74" s="259"/>
      <c r="C74" s="254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101</v>
      </c>
    </row>
    <row r="75" spans="2:16" ht="13.5" customHeight="1">
      <c r="B75" s="259"/>
      <c r="C75" s="254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101</v>
      </c>
    </row>
    <row r="76" spans="2:16" ht="13.5" customHeight="1">
      <c r="B76" s="259"/>
      <c r="C76" s="254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259"/>
      <c r="C77" s="254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101</v>
      </c>
    </row>
    <row r="78" spans="2:16" ht="13.5" customHeight="1">
      <c r="B78" s="259"/>
      <c r="C78" s="254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101</v>
      </c>
    </row>
    <row r="79" spans="2:16" ht="13.5" customHeight="1">
      <c r="B79" s="259"/>
      <c r="C79" s="254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101</v>
      </c>
    </row>
    <row r="80" spans="2:16" ht="13.5" customHeight="1">
      <c r="B80" s="259"/>
      <c r="C80" s="254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259"/>
      <c r="C81" s="254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101</v>
      </c>
    </row>
    <row r="82" spans="1:16" ht="13.5" customHeight="1">
      <c r="B82" s="259"/>
      <c r="C82" s="254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101</v>
      </c>
    </row>
    <row r="83" spans="1:16" ht="13.5" customHeight="1">
      <c r="B83" s="259"/>
      <c r="C83" s="254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101</v>
      </c>
    </row>
    <row r="84" spans="1:16" ht="13.5" customHeight="1">
      <c r="B84" s="259"/>
      <c r="C84" s="254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259"/>
      <c r="C85" s="254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101</v>
      </c>
    </row>
    <row r="86" spans="1:16" ht="13.5" customHeight="1">
      <c r="B86" s="259"/>
      <c r="C86" s="254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101</v>
      </c>
    </row>
    <row r="87" spans="1:16" ht="13.5" customHeight="1">
      <c r="B87" s="259"/>
      <c r="C87" s="254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101</v>
      </c>
    </row>
    <row r="88" spans="1:16" ht="31.5" customHeight="1" thickBot="1">
      <c r="A88" s="32"/>
      <c r="B88" s="7"/>
      <c r="C88" s="33">
        <v>17</v>
      </c>
      <c r="D88" s="50" t="s">
        <v>69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95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102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D2:D3"/>
    <mergeCell ref="C28:C31"/>
    <mergeCell ref="B4:B7"/>
    <mergeCell ref="C4:C7"/>
    <mergeCell ref="C8:C11"/>
    <mergeCell ref="C12:C15"/>
    <mergeCell ref="B12:B15"/>
    <mergeCell ref="B8:B11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B2:C3"/>
    <mergeCell ref="B16:B19"/>
    <mergeCell ref="B20:B23"/>
    <mergeCell ref="B24:B27"/>
    <mergeCell ref="B28:B31"/>
    <mergeCell ref="F2:F3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49</v>
      </c>
      <c r="Y1" s="55" t="s">
        <v>88</v>
      </c>
    </row>
    <row r="2" spans="1:26" ht="14.25" customHeight="1">
      <c r="A2" s="14"/>
      <c r="B2" s="14"/>
      <c r="C2" s="16"/>
      <c r="D2" s="57"/>
      <c r="E2" s="269" t="s">
        <v>52</v>
      </c>
      <c r="F2" s="269"/>
      <c r="G2" s="269"/>
      <c r="H2" s="269"/>
      <c r="I2" s="269"/>
      <c r="J2" s="58"/>
      <c r="K2" s="57"/>
      <c r="L2" s="59"/>
      <c r="M2" s="269" t="s">
        <v>65</v>
      </c>
      <c r="N2" s="269"/>
      <c r="O2" s="269"/>
      <c r="P2" s="269"/>
      <c r="Q2" s="269"/>
      <c r="R2" s="269"/>
      <c r="S2" s="269"/>
      <c r="T2" s="59"/>
      <c r="U2" s="52"/>
      <c r="V2" s="271" t="s">
        <v>59</v>
      </c>
      <c r="W2" s="272"/>
      <c r="X2" s="273"/>
      <c r="Y2" s="271" t="s">
        <v>62</v>
      </c>
      <c r="Z2" s="273"/>
    </row>
    <row r="3" spans="1:26" ht="14.25" customHeight="1">
      <c r="A3" s="253" t="s">
        <v>8</v>
      </c>
      <c r="B3" s="253"/>
      <c r="C3" s="282"/>
      <c r="D3" s="270" t="s">
        <v>50</v>
      </c>
      <c r="E3" s="270"/>
      <c r="F3" s="270"/>
      <c r="G3" s="270" t="s">
        <v>51</v>
      </c>
      <c r="H3" s="270"/>
      <c r="I3" s="270"/>
      <c r="J3" s="270" t="s">
        <v>53</v>
      </c>
      <c r="K3" s="65"/>
      <c r="L3" s="257" t="s">
        <v>57</v>
      </c>
      <c r="M3" s="257"/>
      <c r="N3" s="257"/>
      <c r="O3" s="23"/>
      <c r="P3" s="65"/>
      <c r="Q3" s="257" t="s">
        <v>58</v>
      </c>
      <c r="R3" s="257"/>
      <c r="S3" s="257"/>
      <c r="T3" s="23"/>
      <c r="U3" s="274" t="s">
        <v>53</v>
      </c>
      <c r="V3" s="274" t="s">
        <v>60</v>
      </c>
      <c r="W3" s="274" t="s">
        <v>61</v>
      </c>
      <c r="X3" s="279" t="s">
        <v>53</v>
      </c>
      <c r="Y3" s="274" t="s">
        <v>63</v>
      </c>
      <c r="Z3" s="276" t="s">
        <v>64</v>
      </c>
    </row>
    <row r="4" spans="1:26" ht="14.25" customHeight="1">
      <c r="A4" s="253"/>
      <c r="B4" s="253"/>
      <c r="C4" s="282"/>
      <c r="D4" s="270"/>
      <c r="E4" s="270"/>
      <c r="F4" s="270"/>
      <c r="G4" s="270"/>
      <c r="H4" s="270"/>
      <c r="I4" s="270"/>
      <c r="J4" s="270"/>
      <c r="K4" s="270" t="s">
        <v>0</v>
      </c>
      <c r="L4" s="270"/>
      <c r="M4" s="270"/>
      <c r="N4" s="270" t="s">
        <v>55</v>
      </c>
      <c r="O4" s="270" t="s">
        <v>56</v>
      </c>
      <c r="P4" s="270" t="s">
        <v>0</v>
      </c>
      <c r="Q4" s="270"/>
      <c r="R4" s="270"/>
      <c r="S4" s="270" t="s">
        <v>55</v>
      </c>
      <c r="T4" s="270" t="s">
        <v>56</v>
      </c>
      <c r="U4" s="275"/>
      <c r="V4" s="275"/>
      <c r="W4" s="275"/>
      <c r="X4" s="280"/>
      <c r="Y4" s="275"/>
      <c r="Z4" s="277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70"/>
      <c r="K5" s="54" t="s">
        <v>54</v>
      </c>
      <c r="L5" s="54" t="s">
        <v>1</v>
      </c>
      <c r="M5" s="54" t="s">
        <v>2</v>
      </c>
      <c r="N5" s="270"/>
      <c r="O5" s="270"/>
      <c r="P5" s="54" t="s">
        <v>54</v>
      </c>
      <c r="Q5" s="54" t="s">
        <v>1</v>
      </c>
      <c r="R5" s="54" t="s">
        <v>2</v>
      </c>
      <c r="S5" s="270"/>
      <c r="T5" s="270"/>
      <c r="U5" s="267"/>
      <c r="V5" s="267"/>
      <c r="W5" s="267"/>
      <c r="X5" s="281"/>
      <c r="Y5" s="267"/>
      <c r="Z5" s="278"/>
    </row>
    <row r="6" spans="1:26" ht="18" customHeight="1">
      <c r="A6" s="259" t="s">
        <v>18</v>
      </c>
      <c r="B6" s="290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259"/>
      <c r="B7" s="290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259"/>
      <c r="B8" s="290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259"/>
      <c r="B9" s="290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83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84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84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89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83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84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84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89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83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84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84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89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83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84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84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89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83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84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84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89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83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84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84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89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83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84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84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89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83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86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84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87"/>
      <c r="AA39" s="29"/>
      <c r="AB39" s="3">
        <v>15579</v>
      </c>
    </row>
    <row r="40" spans="1:28" ht="18" customHeight="1">
      <c r="A40" s="29"/>
      <c r="B40" s="284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87"/>
      <c r="AA40" s="29"/>
      <c r="AB40" s="3">
        <v>6494</v>
      </c>
    </row>
    <row r="41" spans="1:28" ht="18" customHeight="1" thickBot="1">
      <c r="A41" s="32"/>
      <c r="B41" s="285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88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94</v>
      </c>
    </row>
    <row r="44" spans="1:28" ht="23.25" customHeight="1">
      <c r="D44" s="3">
        <f>SUM(D6:D9)</f>
        <v>992</v>
      </c>
      <c r="R44" s="1" t="s">
        <v>57</v>
      </c>
      <c r="S44" s="1" t="s">
        <v>58</v>
      </c>
      <c r="T44" s="1" t="s">
        <v>51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104</v>
      </c>
      <c r="C1" s="50"/>
      <c r="D1" s="1"/>
      <c r="E1" s="1"/>
      <c r="J1" s="13" t="s">
        <v>89</v>
      </c>
    </row>
    <row r="2" spans="1:10" ht="25.5" customHeight="1">
      <c r="A2" s="272" t="s">
        <v>67</v>
      </c>
      <c r="B2" s="272"/>
      <c r="C2" s="273"/>
      <c r="D2" s="77"/>
      <c r="E2" s="77"/>
      <c r="F2" s="18" t="s">
        <v>68</v>
      </c>
      <c r="G2" s="52"/>
      <c r="H2" s="63"/>
      <c r="I2" s="18" t="s">
        <v>66</v>
      </c>
      <c r="J2" s="77"/>
    </row>
    <row r="3" spans="1:10" hidden="1">
      <c r="A3" s="62" t="s">
        <v>18</v>
      </c>
      <c r="B3" s="62">
        <v>11</v>
      </c>
      <c r="C3" s="81" t="s">
        <v>67</v>
      </c>
      <c r="D3" s="5" t="s">
        <v>69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67</v>
      </c>
      <c r="D4" s="5" t="s">
        <v>69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108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93</v>
      </c>
    </row>
    <row r="12" spans="1:10" ht="19.5" customHeight="1" thickBot="1">
      <c r="A12" s="9">
        <v>12</v>
      </c>
      <c r="B12" s="294" t="s">
        <v>66</v>
      </c>
      <c r="C12" s="294"/>
      <c r="D12" s="1"/>
      <c r="E12" s="1"/>
      <c r="I12" s="3" t="s">
        <v>86</v>
      </c>
    </row>
    <row r="13" spans="1:10" ht="30" customHeight="1">
      <c r="A13" s="271" t="s">
        <v>67</v>
      </c>
      <c r="B13" s="272"/>
      <c r="C13" s="273"/>
      <c r="D13" s="84"/>
      <c r="E13" s="57"/>
      <c r="F13" s="18" t="s">
        <v>68</v>
      </c>
      <c r="G13" s="52"/>
      <c r="H13" s="63"/>
      <c r="I13" s="18" t="s">
        <v>66</v>
      </c>
      <c r="J13" s="58"/>
    </row>
    <row r="14" spans="1:10" ht="30" hidden="1" customHeight="1">
      <c r="A14" s="291" t="s">
        <v>18</v>
      </c>
      <c r="B14" s="291">
        <v>11</v>
      </c>
      <c r="C14" s="291" t="s">
        <v>67</v>
      </c>
      <c r="D14" s="85" t="s">
        <v>69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253"/>
      <c r="B15" s="253"/>
      <c r="C15" s="253"/>
      <c r="D15" s="90" t="s">
        <v>70</v>
      </c>
      <c r="E15" s="91"/>
      <c r="F15" s="92"/>
      <c r="G15" s="92"/>
      <c r="H15" s="93"/>
      <c r="I15" s="92"/>
      <c r="J15" s="94"/>
    </row>
    <row r="16" spans="1:10" ht="30" hidden="1" customHeight="1">
      <c r="A16" s="253"/>
      <c r="B16" s="253"/>
      <c r="C16" s="253"/>
      <c r="D16" s="90" t="s">
        <v>71</v>
      </c>
      <c r="E16" s="91"/>
      <c r="F16" s="92"/>
      <c r="G16" s="92"/>
      <c r="H16" s="93"/>
      <c r="I16" s="92"/>
      <c r="J16" s="94"/>
    </row>
    <row r="17" spans="1:10" ht="30" hidden="1" customHeight="1">
      <c r="A17" s="292"/>
      <c r="B17" s="292"/>
      <c r="C17" s="292"/>
      <c r="D17" s="90" t="s">
        <v>72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93">
        <v>12</v>
      </c>
      <c r="C18" s="70"/>
      <c r="D18" s="90" t="s">
        <v>69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253"/>
      <c r="C19" s="29"/>
      <c r="D19" s="90" t="s">
        <v>70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253"/>
      <c r="C20" s="29"/>
      <c r="D20" s="90" t="s">
        <v>71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92"/>
      <c r="C21" s="74"/>
      <c r="D21" s="90" t="s">
        <v>72</v>
      </c>
      <c r="E21" s="91"/>
      <c r="F21" s="43"/>
      <c r="G21" s="96"/>
      <c r="H21" s="91"/>
      <c r="I21" s="43"/>
      <c r="J21" s="94"/>
    </row>
    <row r="22" spans="1:10" ht="13.5" customHeight="1">
      <c r="A22" s="291" t="s">
        <v>18</v>
      </c>
      <c r="B22" s="253">
        <v>13</v>
      </c>
      <c r="C22" s="291" t="s">
        <v>67</v>
      </c>
      <c r="D22" s="90" t="s">
        <v>69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253"/>
      <c r="B23" s="253"/>
      <c r="C23" s="253"/>
      <c r="D23" s="90" t="s">
        <v>70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253"/>
      <c r="B24" s="253"/>
      <c r="C24" s="253"/>
      <c r="D24" s="90" t="s">
        <v>71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92"/>
      <c r="B25" s="253"/>
      <c r="C25" s="292"/>
      <c r="D25" s="90" t="s">
        <v>72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93">
        <v>14</v>
      </c>
      <c r="C26" s="70"/>
      <c r="D26" s="90" t="s">
        <v>69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253"/>
      <c r="C27" s="29"/>
      <c r="D27" s="90" t="s">
        <v>70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253"/>
      <c r="C28" s="29"/>
      <c r="D28" s="90" t="s">
        <v>71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92"/>
      <c r="C29" s="74"/>
      <c r="D29" s="90" t="s">
        <v>72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253">
        <v>15</v>
      </c>
      <c r="C30" s="29"/>
      <c r="D30" s="90" t="s">
        <v>69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253"/>
      <c r="C31" s="29"/>
      <c r="D31" s="90" t="s">
        <v>70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253"/>
      <c r="C32" s="29"/>
      <c r="D32" s="90" t="s">
        <v>71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253"/>
      <c r="C33" s="29"/>
      <c r="D33" s="90" t="s">
        <v>72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93">
        <v>16</v>
      </c>
      <c r="C34" s="70"/>
      <c r="D34" s="90" t="s">
        <v>69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253"/>
      <c r="C35" s="29"/>
      <c r="D35" s="90" t="s">
        <v>70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253"/>
      <c r="C36" s="29"/>
      <c r="D36" s="90" t="s">
        <v>71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92"/>
      <c r="C37" s="74"/>
      <c r="D37" s="90" t="s">
        <v>72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69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93</v>
      </c>
    </row>
    <row r="40" spans="1:10">
      <c r="A40" s="3" t="s">
        <v>103</v>
      </c>
    </row>
  </sheetData>
  <mergeCells count="13">
    <mergeCell ref="B30:B33"/>
    <mergeCell ref="B26:B29"/>
    <mergeCell ref="B22:B25"/>
    <mergeCell ref="B34:B37"/>
    <mergeCell ref="C22:C25"/>
    <mergeCell ref="A22:A25"/>
    <mergeCell ref="A2:C2"/>
    <mergeCell ref="B18:B21"/>
    <mergeCell ref="B12:C12"/>
    <mergeCell ref="A13:C13"/>
    <mergeCell ref="A14:A17"/>
    <mergeCell ref="B14:B17"/>
    <mergeCell ref="C14:C17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105</v>
      </c>
      <c r="F1" s="38"/>
      <c r="G1" s="38"/>
      <c r="H1" s="38"/>
      <c r="I1" s="38"/>
      <c r="J1" s="13" t="s">
        <v>87</v>
      </c>
    </row>
    <row r="2" spans="1:10" s="1" customFormat="1" ht="23.25" customHeight="1">
      <c r="A2" s="273" t="s">
        <v>67</v>
      </c>
      <c r="B2" s="299"/>
      <c r="C2" s="299"/>
      <c r="D2" s="53"/>
      <c r="E2" s="53" t="s">
        <v>74</v>
      </c>
      <c r="F2" s="53" t="s">
        <v>75</v>
      </c>
      <c r="G2" s="53" t="s">
        <v>76</v>
      </c>
      <c r="H2" s="53" t="s">
        <v>77</v>
      </c>
      <c r="I2" s="53" t="s">
        <v>78</v>
      </c>
      <c r="J2" s="63" t="s">
        <v>79</v>
      </c>
    </row>
    <row r="3" spans="1:10" ht="18.75" customHeight="1">
      <c r="A3" s="62"/>
      <c r="B3" s="62" t="s">
        <v>108</v>
      </c>
      <c r="C3" s="81"/>
      <c r="D3" s="5" t="s">
        <v>69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69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69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69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69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93</v>
      </c>
    </row>
    <row r="9" spans="1:10" ht="19.5" customHeight="1" thickBot="1">
      <c r="A9" s="9">
        <v>13</v>
      </c>
      <c r="B9" s="9" t="s">
        <v>73</v>
      </c>
      <c r="F9" s="38"/>
      <c r="G9" s="38"/>
      <c r="H9" s="38"/>
      <c r="I9" s="38"/>
      <c r="J9" s="13" t="s">
        <v>87</v>
      </c>
    </row>
    <row r="10" spans="1:10" s="1" customFormat="1" ht="16.5" customHeight="1">
      <c r="A10" s="273" t="s">
        <v>67</v>
      </c>
      <c r="B10" s="299"/>
      <c r="C10" s="299"/>
      <c r="D10" s="53"/>
      <c r="E10" s="53" t="s">
        <v>74</v>
      </c>
      <c r="F10" s="53" t="s">
        <v>75</v>
      </c>
      <c r="G10" s="53" t="s">
        <v>76</v>
      </c>
      <c r="H10" s="53" t="s">
        <v>77</v>
      </c>
      <c r="I10" s="53" t="s">
        <v>78</v>
      </c>
      <c r="J10" s="63" t="s">
        <v>79</v>
      </c>
    </row>
    <row r="11" spans="1:10">
      <c r="A11" s="291" t="s">
        <v>18</v>
      </c>
      <c r="B11" s="291">
        <v>13</v>
      </c>
      <c r="C11" s="291" t="s">
        <v>67</v>
      </c>
      <c r="D11" s="62" t="s">
        <v>69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253"/>
      <c r="B12" s="253"/>
      <c r="C12" s="253"/>
      <c r="D12" s="5" t="s">
        <v>70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253"/>
      <c r="B13" s="253"/>
      <c r="C13" s="253"/>
      <c r="D13" s="5" t="s">
        <v>71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98"/>
      <c r="B14" s="298"/>
      <c r="C14" s="298"/>
      <c r="D14" s="25" t="s">
        <v>72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91"/>
      <c r="B15" s="291">
        <v>14</v>
      </c>
      <c r="C15" s="291"/>
      <c r="D15" s="62" t="s">
        <v>69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253"/>
      <c r="B16" s="253"/>
      <c r="C16" s="253"/>
      <c r="D16" s="5" t="s">
        <v>70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253"/>
      <c r="B17" s="253"/>
      <c r="C17" s="253"/>
      <c r="D17" s="5" t="s">
        <v>71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98"/>
      <c r="B18" s="298"/>
      <c r="C18" s="298"/>
      <c r="D18" s="25" t="s">
        <v>72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95"/>
      <c r="B19" s="295">
        <v>15</v>
      </c>
      <c r="C19" s="295"/>
      <c r="D19" s="42" t="s">
        <v>69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96"/>
      <c r="B20" s="296"/>
      <c r="C20" s="296"/>
      <c r="D20" s="43" t="s">
        <v>70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96"/>
      <c r="B21" s="296"/>
      <c r="C21" s="296"/>
      <c r="D21" s="43" t="s">
        <v>71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97"/>
      <c r="B22" s="297"/>
      <c r="C22" s="297"/>
      <c r="D22" s="44" t="s">
        <v>72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95"/>
      <c r="B23" s="295">
        <v>16</v>
      </c>
      <c r="C23" s="295"/>
      <c r="D23" s="42" t="s">
        <v>69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96"/>
      <c r="B24" s="296"/>
      <c r="C24" s="296"/>
      <c r="D24" s="43" t="s">
        <v>70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96"/>
      <c r="B25" s="296"/>
      <c r="C25" s="296"/>
      <c r="D25" s="43" t="s">
        <v>71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97"/>
      <c r="B26" s="297"/>
      <c r="C26" s="297"/>
      <c r="D26" s="44" t="s">
        <v>72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69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93</v>
      </c>
    </row>
  </sheetData>
  <mergeCells count="14">
    <mergeCell ref="A2:C2"/>
    <mergeCell ref="A11:A14"/>
    <mergeCell ref="B11:B14"/>
    <mergeCell ref="C11:C14"/>
    <mergeCell ref="A10:C10"/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4-2</vt:lpstr>
      <vt:lpstr>人口</vt:lpstr>
      <vt:lpstr>世帯数</vt:lpstr>
      <vt:lpstr>毎月人口異動調査(人口) </vt:lpstr>
      <vt:lpstr>毎月人口異動調査（世帯数）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'4-2'!Print_Area</vt:lpstr>
      <vt:lpstr>'毎月人口異動調査(人口) '!Print_Area</vt:lpstr>
      <vt:lpstr>'毎月人口異動調査（世帯数）'!Print_Area</vt:lpstr>
      <vt:lpstr>人口!Print_Titles</vt:lpstr>
      <vt:lpstr>世帯数!Print_Titles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2023-11-28T01:50:17Z</cp:lastPrinted>
  <dcterms:created xsi:type="dcterms:W3CDTF">1997-01-08T22:48:59Z</dcterms:created>
  <dcterms:modified xsi:type="dcterms:W3CDTF">2023-11-28T01:50:22Z</dcterms:modified>
</cp:coreProperties>
</file>